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0415" windowHeight="7980"/>
  </bookViews>
  <sheets>
    <sheet name="6-10" sheetId="18" r:id="rId1"/>
    <sheet name="6-11" sheetId="2" r:id="rId2"/>
    <sheet name="6-12" sheetId="17" r:id="rId3"/>
  </sheets>
  <definedNames>
    <definedName name="_xlnm.Print_Area" localSheetId="0">'6-10'!$A$1:$O$63</definedName>
    <definedName name="_xlnm.Print_Area" localSheetId="1">'6-11'!$A$1:$Q$69</definedName>
    <definedName name="_xlnm.Print_Area" localSheetId="2">'6-12'!$A$1:$O$68</definedName>
  </definedNames>
  <calcPr calcId="125725" iterate="1" iterateCount="1000" iterateDelta="1"/>
</workbook>
</file>

<file path=xl/calcChain.xml><?xml version="1.0" encoding="utf-8"?>
<calcChain xmlns="http://schemas.openxmlformats.org/spreadsheetml/2006/main">
  <c r="D63" i="18"/>
  <c r="D128" s="1"/>
  <c r="D62"/>
  <c r="D127" s="1"/>
  <c r="D61"/>
  <c r="D126" s="1"/>
  <c r="D60"/>
  <c r="D125" s="1"/>
  <c r="D59"/>
  <c r="D124" s="1"/>
  <c r="D58"/>
  <c r="D123" s="1"/>
  <c r="D57"/>
  <c r="D122" s="1"/>
  <c r="D56"/>
  <c r="D121" s="1"/>
  <c r="D55"/>
  <c r="D120" s="1"/>
  <c r="D54"/>
  <c r="D119" s="1"/>
  <c r="D53"/>
  <c r="D118" s="1"/>
  <c r="D52"/>
  <c r="D117" s="1"/>
  <c r="D51"/>
  <c r="D116" s="1"/>
  <c r="D50"/>
  <c r="D115" s="1"/>
  <c r="D49"/>
  <c r="D114" s="1"/>
  <c r="D48"/>
  <c r="D113" s="1"/>
  <c r="D47"/>
  <c r="D112" s="1"/>
  <c r="D46"/>
  <c r="D111" s="1"/>
  <c r="D45"/>
  <c r="D110" s="1"/>
  <c r="D44"/>
  <c r="D109" s="1"/>
  <c r="D43"/>
  <c r="D108" s="1"/>
  <c r="D42"/>
  <c r="D107" s="1"/>
  <c r="D41"/>
  <c r="D106" s="1"/>
  <c r="D40"/>
  <c r="D105" s="1"/>
  <c r="D39"/>
  <c r="D104" s="1"/>
  <c r="D38"/>
  <c r="D103" s="1"/>
  <c r="D37"/>
  <c r="D102" s="1"/>
  <c r="D36"/>
  <c r="D101" s="1"/>
  <c r="D35"/>
  <c r="D100" s="1"/>
  <c r="D34"/>
  <c r="D99" s="1"/>
  <c r="D33"/>
  <c r="D98" s="1"/>
  <c r="D32"/>
  <c r="D97" s="1"/>
  <c r="D31"/>
  <c r="D96" s="1"/>
  <c r="D30"/>
  <c r="D95" s="1"/>
  <c r="D29"/>
  <c r="D94" s="1"/>
  <c r="D28"/>
  <c r="D93" s="1"/>
  <c r="D27"/>
  <c r="D92" s="1"/>
  <c r="D26"/>
  <c r="D91" s="1"/>
  <c r="D25"/>
  <c r="D90" s="1"/>
  <c r="D24"/>
  <c r="D89" s="1"/>
  <c r="D23"/>
  <c r="D88" s="1"/>
  <c r="D22"/>
  <c r="D87" s="1"/>
  <c r="D21"/>
  <c r="D86" s="1"/>
  <c r="D20"/>
  <c r="D85" s="1"/>
  <c r="D19"/>
  <c r="D84" s="1"/>
  <c r="D18"/>
  <c r="D83" s="1"/>
  <c r="D17"/>
  <c r="D82" s="1"/>
  <c r="D16"/>
  <c r="D81" s="1"/>
  <c r="D15"/>
  <c r="D80" s="1"/>
  <c r="D14"/>
  <c r="D79" s="1"/>
  <c r="D13"/>
  <c r="D78" s="1"/>
  <c r="D12"/>
  <c r="D77" s="1"/>
  <c r="D11"/>
  <c r="D76" s="1"/>
  <c r="D10"/>
  <c r="D75" s="1"/>
  <c r="D9"/>
  <c r="D74" s="1"/>
  <c r="D8"/>
  <c r="D73" s="1"/>
  <c r="D7"/>
  <c r="D72" s="1"/>
  <c r="D6"/>
  <c r="D71" s="1"/>
  <c r="D5"/>
  <c r="D70" s="1"/>
  <c r="D4"/>
  <c r="D69" s="1"/>
  <c r="D3"/>
  <c r="D68" s="1"/>
  <c r="C63"/>
  <c r="C128" s="1"/>
  <c r="B63"/>
  <c r="B128" s="1"/>
  <c r="C62"/>
  <c r="C127" s="1"/>
  <c r="B62"/>
  <c r="B127" s="1"/>
  <c r="C61"/>
  <c r="C126" s="1"/>
  <c r="B61"/>
  <c r="B126" s="1"/>
  <c r="C60"/>
  <c r="C125" s="1"/>
  <c r="B60"/>
  <c r="B125" s="1"/>
  <c r="C59"/>
  <c r="C124" s="1"/>
  <c r="B59"/>
  <c r="B124" s="1"/>
  <c r="C58"/>
  <c r="C123" s="1"/>
  <c r="B58"/>
  <c r="B123" s="1"/>
  <c r="C57"/>
  <c r="C122" s="1"/>
  <c r="B57"/>
  <c r="B122" s="1"/>
  <c r="C56"/>
  <c r="C121" s="1"/>
  <c r="B56"/>
  <c r="B121" s="1"/>
  <c r="C55"/>
  <c r="C120" s="1"/>
  <c r="B55"/>
  <c r="B120" s="1"/>
  <c r="C54"/>
  <c r="C119" s="1"/>
  <c r="B54"/>
  <c r="B119" s="1"/>
  <c r="C53"/>
  <c r="C118" s="1"/>
  <c r="B53"/>
  <c r="B118" s="1"/>
  <c r="C52"/>
  <c r="C117" s="1"/>
  <c r="B52"/>
  <c r="B117" s="1"/>
  <c r="C51"/>
  <c r="C116" s="1"/>
  <c r="B51"/>
  <c r="B116" s="1"/>
  <c r="C50"/>
  <c r="C115" s="1"/>
  <c r="B50"/>
  <c r="B115" s="1"/>
  <c r="C49"/>
  <c r="C114" s="1"/>
  <c r="B49"/>
  <c r="B114" s="1"/>
  <c r="C48"/>
  <c r="C113" s="1"/>
  <c r="B48"/>
  <c r="B113" s="1"/>
  <c r="C47"/>
  <c r="C112" s="1"/>
  <c r="B47"/>
  <c r="B112" s="1"/>
  <c r="C46"/>
  <c r="C111" s="1"/>
  <c r="B46"/>
  <c r="B111" s="1"/>
  <c r="C45"/>
  <c r="C110" s="1"/>
  <c r="B45"/>
  <c r="B110" s="1"/>
  <c r="C44"/>
  <c r="C109" s="1"/>
  <c r="B44"/>
  <c r="B109" s="1"/>
  <c r="C43"/>
  <c r="C108" s="1"/>
  <c r="B43"/>
  <c r="B108" s="1"/>
  <c r="C42"/>
  <c r="C107" s="1"/>
  <c r="B42"/>
  <c r="B107" s="1"/>
  <c r="C41"/>
  <c r="C106" s="1"/>
  <c r="B41"/>
  <c r="B106" s="1"/>
  <c r="C40"/>
  <c r="C105" s="1"/>
  <c r="B40"/>
  <c r="B105" s="1"/>
  <c r="C39"/>
  <c r="C104" s="1"/>
  <c r="B39"/>
  <c r="B104" s="1"/>
  <c r="C38"/>
  <c r="C103" s="1"/>
  <c r="B38"/>
  <c r="B103" s="1"/>
  <c r="C37"/>
  <c r="C102" s="1"/>
  <c r="B37"/>
  <c r="B102" s="1"/>
  <c r="C36"/>
  <c r="C101" s="1"/>
  <c r="B36"/>
  <c r="B101" s="1"/>
  <c r="C35"/>
  <c r="C100" s="1"/>
  <c r="B35"/>
  <c r="B100" s="1"/>
  <c r="C34"/>
  <c r="C99" s="1"/>
  <c r="B34"/>
  <c r="B99" s="1"/>
  <c r="C33"/>
  <c r="C98" s="1"/>
  <c r="B33"/>
  <c r="B98" s="1"/>
  <c r="C32"/>
  <c r="C97" s="1"/>
  <c r="B32"/>
  <c r="B97" s="1"/>
  <c r="C31"/>
  <c r="C96" s="1"/>
  <c r="B31"/>
  <c r="B96" s="1"/>
  <c r="C30"/>
  <c r="C95" s="1"/>
  <c r="B30"/>
  <c r="B95" s="1"/>
  <c r="C29"/>
  <c r="C94" s="1"/>
  <c r="B29"/>
  <c r="B94" s="1"/>
  <c r="C28"/>
  <c r="C93" s="1"/>
  <c r="B28"/>
  <c r="B93" s="1"/>
  <c r="C27"/>
  <c r="C92" s="1"/>
  <c r="B27"/>
  <c r="B92" s="1"/>
  <c r="C26"/>
  <c r="C91" s="1"/>
  <c r="B26"/>
  <c r="B91" s="1"/>
  <c r="C25"/>
  <c r="C90" s="1"/>
  <c r="B25"/>
  <c r="B90" s="1"/>
  <c r="C24"/>
  <c r="C89" s="1"/>
  <c r="B24"/>
  <c r="B89" s="1"/>
  <c r="C23"/>
  <c r="C88" s="1"/>
  <c r="B23"/>
  <c r="B88" s="1"/>
  <c r="C22"/>
  <c r="C87" s="1"/>
  <c r="B22"/>
  <c r="B87" s="1"/>
  <c r="C21"/>
  <c r="C86" s="1"/>
  <c r="B21"/>
  <c r="B86" s="1"/>
  <c r="C20"/>
  <c r="C85" s="1"/>
  <c r="B20"/>
  <c r="B85" s="1"/>
  <c r="C19"/>
  <c r="C84" s="1"/>
  <c r="B19"/>
  <c r="B84" s="1"/>
  <c r="C18"/>
  <c r="C83" s="1"/>
  <c r="B18"/>
  <c r="B83" s="1"/>
  <c r="C17"/>
  <c r="C82" s="1"/>
  <c r="B17"/>
  <c r="B82" s="1"/>
  <c r="C16"/>
  <c r="C81" s="1"/>
  <c r="B16"/>
  <c r="B81" s="1"/>
  <c r="C15"/>
  <c r="C80" s="1"/>
  <c r="B15"/>
  <c r="B80" s="1"/>
  <c r="C14"/>
  <c r="C79" s="1"/>
  <c r="B14"/>
  <c r="B79" s="1"/>
  <c r="C13"/>
  <c r="C78" s="1"/>
  <c r="B13"/>
  <c r="B78" s="1"/>
  <c r="C12"/>
  <c r="C77" s="1"/>
  <c r="B12"/>
  <c r="B77" s="1"/>
  <c r="C11"/>
  <c r="C76" s="1"/>
  <c r="B11"/>
  <c r="B76" s="1"/>
  <c r="C10"/>
  <c r="C75" s="1"/>
  <c r="B10"/>
  <c r="B75" s="1"/>
  <c r="C9"/>
  <c r="C74" s="1"/>
  <c r="B9"/>
  <c r="B74" s="1"/>
  <c r="C8"/>
  <c r="C73" s="1"/>
  <c r="B8"/>
  <c r="B73" s="1"/>
  <c r="C7"/>
  <c r="C72" s="1"/>
  <c r="B7"/>
  <c r="B72" s="1"/>
  <c r="C6"/>
  <c r="C71" s="1"/>
  <c r="B6"/>
  <c r="B71" s="1"/>
  <c r="C5"/>
  <c r="C70" s="1"/>
  <c r="B5"/>
  <c r="B70" s="1"/>
  <c r="C4"/>
  <c r="C69" s="1"/>
  <c r="B4"/>
  <c r="B69" s="1"/>
  <c r="C3"/>
  <c r="C68" s="1"/>
  <c r="B3"/>
  <c r="B68" s="1"/>
  <c r="E69" i="17"/>
  <c r="D69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E16"/>
  <c r="D16"/>
  <c r="E15"/>
  <c r="D15"/>
  <c r="E14"/>
  <c r="D14"/>
  <c r="E13"/>
  <c r="D13"/>
  <c r="E12"/>
  <c r="D12"/>
  <c r="E11"/>
  <c r="D11"/>
  <c r="E10"/>
  <c r="B4" s="1"/>
  <c r="D10"/>
  <c r="E8"/>
  <c r="D8"/>
  <c r="B5"/>
  <c r="E69" i="2"/>
  <c r="D69"/>
  <c r="B5"/>
  <c r="B4"/>
  <c r="B3"/>
  <c r="E16"/>
  <c r="D13"/>
  <c r="E10"/>
  <c r="D10"/>
  <c r="E68"/>
  <c r="D68"/>
  <c r="E67"/>
  <c r="D67"/>
  <c r="E66"/>
  <c r="D66"/>
  <c r="E65"/>
  <c r="D65"/>
  <c r="E64"/>
  <c r="D64"/>
  <c r="E63"/>
  <c r="D63"/>
  <c r="E62"/>
  <c r="D62"/>
  <c r="E61"/>
  <c r="D61"/>
  <c r="E60"/>
  <c r="D60"/>
  <c r="E59"/>
  <c r="D59"/>
  <c r="E58"/>
  <c r="D58"/>
  <c r="E57"/>
  <c r="D57"/>
  <c r="E56"/>
  <c r="D56"/>
  <c r="E55"/>
  <c r="D55"/>
  <c r="E54"/>
  <c r="D54"/>
  <c r="E53"/>
  <c r="D53"/>
  <c r="E52"/>
  <c r="D52"/>
  <c r="E51"/>
  <c r="D51"/>
  <c r="E50"/>
  <c r="D50"/>
  <c r="E49"/>
  <c r="D49"/>
  <c r="E48"/>
  <c r="D48"/>
  <c r="E47"/>
  <c r="D47"/>
  <c r="E46"/>
  <c r="D46"/>
  <c r="E45"/>
  <c r="D45"/>
  <c r="E44"/>
  <c r="D44"/>
  <c r="E43"/>
  <c r="D43"/>
  <c r="E42"/>
  <c r="D42"/>
  <c r="E41"/>
  <c r="D41"/>
  <c r="E40"/>
  <c r="D40"/>
  <c r="E39"/>
  <c r="D39"/>
  <c r="E38"/>
  <c r="D38"/>
  <c r="E37"/>
  <c r="D37"/>
  <c r="E36"/>
  <c r="D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D24"/>
  <c r="E23"/>
  <c r="D23"/>
  <c r="E22"/>
  <c r="D22"/>
  <c r="E21"/>
  <c r="D21"/>
  <c r="E20"/>
  <c r="D20"/>
  <c r="E19"/>
  <c r="D19"/>
  <c r="E18"/>
  <c r="D18"/>
  <c r="E17"/>
  <c r="D17"/>
  <c r="D16"/>
  <c r="E15"/>
  <c r="D15"/>
  <c r="E14"/>
  <c r="D14"/>
  <c r="E13"/>
  <c r="E12"/>
  <c r="D12"/>
  <c r="E11"/>
  <c r="D11"/>
  <c r="B3" i="17" l="1"/>
  <c r="D8" i="2" l="1"/>
  <c r="E8"/>
</calcChain>
</file>

<file path=xl/comments1.xml><?xml version="1.0" encoding="utf-8"?>
<comments xmlns="http://schemas.openxmlformats.org/spreadsheetml/2006/main">
  <authors>
    <author>Shinichi</author>
  </authors>
  <commentList>
    <comment ref="A3" authorId="0">
      <text>
        <r>
          <rPr>
            <sz val="9"/>
            <color indexed="81"/>
            <rFont val="ＭＳ Ｐゴシック"/>
            <family val="3"/>
            <charset val="128"/>
          </rPr>
          <t>回帰線の切片を示す</t>
        </r>
      </text>
    </comment>
    <comment ref="A4" authorId="0">
      <text>
        <r>
          <rPr>
            <sz val="9"/>
            <color indexed="81"/>
            <rFont val="ＭＳ Ｐゴシック"/>
            <family val="3"/>
            <charset val="128"/>
          </rPr>
          <t>回帰線の傾きを示す</t>
        </r>
      </text>
    </comment>
    <comment ref="A5" authorId="0">
      <text>
        <r>
          <rPr>
            <sz val="9"/>
            <color indexed="81"/>
            <rFont val="ＭＳ Ｐゴシック"/>
            <family val="3"/>
            <charset val="128"/>
          </rPr>
          <t>回帰方程式の精度を表しており、1に近いほど精度が高い</t>
        </r>
      </text>
    </comment>
    <comment ref="E10" authorId="0">
      <text>
        <r>
          <rPr>
            <sz val="9"/>
            <color indexed="81"/>
            <rFont val="ＭＳ Ｐゴシック"/>
            <family val="3"/>
            <charset val="128"/>
          </rPr>
          <t>統計学の世界では、データの歪みを減らすため対数を取る方が望ましいとされているが、普通にC10/C9-1という計算式で変動率を計算しても結果はほとんど変わらない（決定係数R</t>
        </r>
        <r>
          <rPr>
            <vertAlign val="superscript"/>
            <sz val="9"/>
            <color indexed="81"/>
            <rFont val="ＭＳ Ｐゴシック"/>
            <family val="3"/>
            <charset val="128"/>
          </rPr>
          <t>2</t>
        </r>
        <r>
          <rPr>
            <sz val="9"/>
            <color indexed="81"/>
            <rFont val="ＭＳ Ｐゴシック"/>
            <family val="3"/>
            <charset val="128"/>
          </rPr>
          <t>がほんの少し小さくなるに過ぎない）</t>
        </r>
      </text>
    </comment>
  </commentList>
</comments>
</file>

<file path=xl/sharedStrings.xml><?xml version="1.0" encoding="utf-8"?>
<sst xmlns="http://schemas.openxmlformats.org/spreadsheetml/2006/main" count="32" uniqueCount="13">
  <si>
    <t>TOPIX</t>
    <phoneticPr fontId="3"/>
  </si>
  <si>
    <r>
      <rPr>
        <u val="singleAccounting"/>
        <sz val="7.5"/>
        <color theme="1"/>
        <rFont val="ＭＳ Ｐ明朝"/>
        <family val="1"/>
        <charset val="128"/>
      </rPr>
      <t>株価</t>
    </r>
    <rPh sb="0" eb="2">
      <t>カブカ</t>
    </rPh>
    <phoneticPr fontId="3"/>
  </si>
  <si>
    <t>アルファ</t>
    <phoneticPr fontId="3"/>
  </si>
  <si>
    <t>ベータ</t>
    <phoneticPr fontId="3"/>
  </si>
  <si>
    <r>
      <t>R</t>
    </r>
    <r>
      <rPr>
        <vertAlign val="superscript"/>
        <sz val="10"/>
        <color theme="1"/>
        <rFont val="Times New Roman"/>
        <family val="1"/>
      </rPr>
      <t>2</t>
    </r>
    <phoneticPr fontId="3"/>
  </si>
  <si>
    <r>
      <t>5</t>
    </r>
    <r>
      <rPr>
        <u val="singleAccounting"/>
        <sz val="10"/>
        <color theme="1"/>
        <rFont val="ＭＳ Ｐゴシック"/>
        <family val="3"/>
        <charset val="128"/>
      </rPr>
      <t>年間</t>
    </r>
    <rPh sb="1" eb="3">
      <t>ネンカン</t>
    </rPh>
    <phoneticPr fontId="3"/>
  </si>
  <si>
    <t>月次収益率</t>
    <rPh sb="0" eb="1">
      <t>ゲツ</t>
    </rPh>
    <rPh sb="1" eb="2">
      <t>ツギ</t>
    </rPh>
    <rPh sb="2" eb="4">
      <t>シュウエキ</t>
    </rPh>
    <rPh sb="4" eb="5">
      <t>リツ</t>
    </rPh>
    <phoneticPr fontId="3"/>
  </si>
  <si>
    <r>
      <t>GMO</t>
    </r>
    <r>
      <rPr>
        <sz val="10"/>
        <color theme="1"/>
        <rFont val="ＭＳ Ｐ明朝"/>
        <family val="1"/>
        <charset val="128"/>
      </rPr>
      <t>インターネット</t>
    </r>
    <phoneticPr fontId="3"/>
  </si>
  <si>
    <t>東京急行電鉄</t>
    <rPh sb="0" eb="2">
      <t>トウキョウ</t>
    </rPh>
    <rPh sb="2" eb="4">
      <t>キュウコウ</t>
    </rPh>
    <rPh sb="4" eb="6">
      <t>デンテツ</t>
    </rPh>
    <phoneticPr fontId="3"/>
  </si>
  <si>
    <r>
      <rPr>
        <sz val="10"/>
        <color theme="1"/>
        <rFont val="ＭＳ Ｐ明朝"/>
        <family val="1"/>
        <charset val="128"/>
      </rPr>
      <t>←</t>
    </r>
    <r>
      <rPr>
        <sz val="10"/>
        <color theme="1"/>
        <rFont val="Times New Roman"/>
        <family val="1"/>
      </rPr>
      <t>INTERCEPT(E10:E69,D10:D69)</t>
    </r>
    <phoneticPr fontId="3"/>
  </si>
  <si>
    <r>
      <rPr>
        <sz val="10"/>
        <color theme="1"/>
        <rFont val="ＭＳ Ｐ明朝"/>
        <family val="1"/>
        <charset val="128"/>
      </rPr>
      <t>←</t>
    </r>
    <r>
      <rPr>
        <sz val="10"/>
        <color theme="1"/>
        <rFont val="Times New Roman"/>
        <family val="1"/>
      </rPr>
      <t>SLOPE(E10:E69,D10:D69)</t>
    </r>
    <phoneticPr fontId="3"/>
  </si>
  <si>
    <r>
      <rPr>
        <sz val="10"/>
        <color theme="1"/>
        <rFont val="ＭＳ Ｐ明朝"/>
        <family val="1"/>
        <charset val="128"/>
      </rPr>
      <t>←</t>
    </r>
    <r>
      <rPr>
        <sz val="10"/>
        <color theme="1"/>
        <rFont val="Times New Roman"/>
        <family val="1"/>
      </rPr>
      <t>RSQ(E10:E69,D10:D69)</t>
    </r>
    <phoneticPr fontId="3"/>
  </si>
  <si>
    <t>GMOインターネット</t>
    <phoneticPr fontId="3"/>
  </si>
</sst>
</file>

<file path=xl/styles.xml><?xml version="1.0" encoding="utf-8"?>
<styleSheet xmlns="http://schemas.openxmlformats.org/spreadsheetml/2006/main">
  <numFmts count="1">
    <numFmt numFmtId="176" formatCode="#,##0.0000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7.5"/>
      <color theme="1"/>
      <name val="Times New Roman"/>
      <family val="1"/>
    </font>
    <font>
      <u val="singleAccounting"/>
      <sz val="7.5"/>
      <color theme="1"/>
      <name val="ＭＳ Ｐ明朝"/>
      <family val="1"/>
      <charset val="128"/>
    </font>
    <font>
      <u val="singleAccounting"/>
      <sz val="7.5"/>
      <color theme="1"/>
      <name val="ＭＳ Ｐゴシック"/>
      <family val="3"/>
      <charset val="128"/>
    </font>
    <font>
      <u val="singleAccounting"/>
      <sz val="7.5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vertAlign val="superscript"/>
      <sz val="10"/>
      <color theme="1"/>
      <name val="Times New Roman"/>
      <family val="1"/>
    </font>
    <font>
      <u val="singleAccounting"/>
      <sz val="10"/>
      <color theme="1"/>
      <name val="ＭＳ Ｐゴシック"/>
      <family val="3"/>
      <charset val="128"/>
    </font>
    <font>
      <u val="singleAccounting"/>
      <sz val="10"/>
      <color theme="1"/>
      <name val="Times New Roman"/>
      <family val="1"/>
    </font>
    <font>
      <sz val="10"/>
      <name val="Times New Roman"/>
      <family val="1"/>
    </font>
    <font>
      <sz val="7.5"/>
      <color rgb="FF333333"/>
      <name val="Times New Roman"/>
      <family val="1"/>
    </font>
    <font>
      <sz val="9"/>
      <color indexed="81"/>
      <name val="ＭＳ Ｐゴシック"/>
      <family val="3"/>
      <charset val="128"/>
    </font>
    <font>
      <vertAlign val="superscript"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13" fillId="0" borderId="0" applyBorder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 applyAlignment="1">
      <alignment horizontal="right" vertical="center" wrapText="1"/>
    </xf>
    <xf numFmtId="4" fontId="4" fillId="2" borderId="0" xfId="0" applyNumberFormat="1" applyFont="1" applyFill="1" applyAlignment="1">
      <alignment horizontal="right" vertical="center" wrapText="1"/>
    </xf>
    <xf numFmtId="31" fontId="4" fillId="3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>
      <alignment vertical="center"/>
    </xf>
    <xf numFmtId="4" fontId="4" fillId="3" borderId="0" xfId="0" applyNumberFormat="1" applyFont="1" applyFill="1" applyAlignment="1">
      <alignment horizontal="right" vertical="center" wrapText="1"/>
    </xf>
    <xf numFmtId="0" fontId="6" fillId="3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8" fillId="3" borderId="0" xfId="0" applyFont="1" applyFill="1">
      <alignment vertical="center"/>
    </xf>
    <xf numFmtId="0" fontId="9" fillId="0" borderId="3" xfId="0" applyFont="1" applyBorder="1" applyAlignment="1"/>
    <xf numFmtId="0" fontId="8" fillId="0" borderId="5" xfId="0" applyFont="1" applyBorder="1" applyAlignment="1"/>
    <xf numFmtId="0" fontId="9" fillId="3" borderId="0" xfId="0" applyFont="1" applyFill="1" applyAlignment="1">
      <alignment vertical="center"/>
    </xf>
    <xf numFmtId="0" fontId="8" fillId="0" borderId="0" xfId="0" applyFont="1" applyBorder="1" applyAlignment="1"/>
    <xf numFmtId="176" fontId="8" fillId="3" borderId="0" xfId="1" applyNumberFormat="1" applyFont="1" applyFill="1">
      <alignment vertical="center"/>
    </xf>
    <xf numFmtId="176" fontId="8" fillId="0" borderId="0" xfId="1" applyNumberFormat="1" applyFont="1" applyBorder="1" applyAlignment="1"/>
    <xf numFmtId="0" fontId="8" fillId="3" borderId="1" xfId="0" applyFont="1" applyFill="1" applyBorder="1">
      <alignment vertical="center"/>
    </xf>
    <xf numFmtId="0" fontId="12" fillId="3" borderId="2" xfId="0" applyFont="1" applyFill="1" applyBorder="1" applyAlignment="1">
      <alignment horizontal="right" vertical="center"/>
    </xf>
    <xf numFmtId="176" fontId="8" fillId="0" borderId="4" xfId="1" applyNumberFormat="1" applyFont="1" applyBorder="1" applyAlignment="1">
      <alignment vertical="center"/>
    </xf>
    <xf numFmtId="176" fontId="8" fillId="0" borderId="6" xfId="1" applyNumberFormat="1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Border="1">
      <alignment vertical="center"/>
    </xf>
    <xf numFmtId="55" fontId="14" fillId="0" borderId="0" xfId="0" applyNumberFormat="1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3" fontId="14" fillId="0" borderId="0" xfId="0" applyNumberFormat="1" applyFont="1" applyBorder="1" applyAlignment="1">
      <alignment horizontal="right" vertical="center" wrapText="1"/>
    </xf>
    <xf numFmtId="31" fontId="4" fillId="3" borderId="0" xfId="0" applyNumberFormat="1" applyFont="1" applyFill="1" applyBorder="1" applyAlignment="1">
      <alignment horizontal="right" vertical="center" wrapText="1"/>
    </xf>
    <xf numFmtId="4" fontId="4" fillId="3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horizontal="right" vertical="center" wrapText="1"/>
    </xf>
    <xf numFmtId="4" fontId="14" fillId="0" borderId="0" xfId="0" applyNumberFormat="1" applyFont="1" applyFill="1" applyBorder="1" applyAlignment="1">
      <alignment horizontal="right" vertical="center" wrapText="1"/>
    </xf>
    <xf numFmtId="38" fontId="4" fillId="2" borderId="0" xfId="1" applyFont="1" applyFill="1" applyAlignment="1">
      <alignment horizontal="right" vertical="center" wrapText="1"/>
    </xf>
    <xf numFmtId="38" fontId="4" fillId="3" borderId="0" xfId="1" applyFont="1" applyFill="1">
      <alignment vertical="center"/>
    </xf>
    <xf numFmtId="38" fontId="4" fillId="3" borderId="0" xfId="0" applyNumberFormat="1" applyFont="1" applyFill="1">
      <alignment vertical="center"/>
    </xf>
    <xf numFmtId="0" fontId="7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</cellXfs>
  <cellStyles count="7">
    <cellStyle name="パーセント 2" xfId="6"/>
    <cellStyle name="桁区切り" xfId="1" builtinId="6"/>
    <cellStyle name="桁区切り 2" xfId="5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 sz="1000"/>
              <a:t>TOPIX</a:t>
            </a:r>
            <a:r>
              <a:rPr lang="ja-JP" altLang="en-US" sz="1000"/>
              <a:t>・東京急行電鉄株式・</a:t>
            </a:r>
            <a:r>
              <a:rPr lang="en-US" altLang="ja-JP" sz="1000"/>
              <a:t>GMO</a:t>
            </a:r>
            <a:r>
              <a:rPr lang="ja-JP" altLang="en-US" sz="1000"/>
              <a:t>インターネット株式の値動き（</a:t>
            </a:r>
            <a:r>
              <a:rPr lang="en-US" altLang="ja-JP" sz="1000"/>
              <a:t>5</a:t>
            </a:r>
            <a:r>
              <a:rPr lang="ja-JP" altLang="en-US" sz="1000"/>
              <a:t>年間）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4.3222135811320173E-2"/>
          <c:y val="8.1698007048905882E-2"/>
          <c:w val="0.70137235323751634"/>
          <c:h val="0.87729255177441323"/>
        </c:manualLayout>
      </c:layout>
      <c:lineChart>
        <c:grouping val="standard"/>
        <c:ser>
          <c:idx val="0"/>
          <c:order val="0"/>
          <c:tx>
            <c:strRef>
              <c:f>'6-10'!$B$67</c:f>
              <c:strCache>
                <c:ptCount val="1"/>
                <c:pt idx="0">
                  <c:v>TOPIX</c:v>
                </c:pt>
              </c:strCache>
            </c:strRef>
          </c:tx>
          <c:spPr>
            <a:ln w="41275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'6-10'!$A$68:$A$128</c:f>
              <c:numCache>
                <c:formatCode>yyyy"年"mm"月"</c:formatCode>
                <c:ptCount val="6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</c:numCache>
            </c:numRef>
          </c:cat>
          <c:val>
            <c:numRef>
              <c:f>'6-10'!$B$68:$B$128</c:f>
              <c:numCache>
                <c:formatCode>#,##0.00</c:formatCode>
                <c:ptCount val="61"/>
                <c:pt idx="0">
                  <c:v>1</c:v>
                </c:pt>
                <c:pt idx="1">
                  <c:v>0.98363673371321081</c:v>
                </c:pt>
                <c:pt idx="2">
                  <c:v>0.90095142117630134</c:v>
                </c:pt>
                <c:pt idx="3">
                  <c:v>1.0091657675121033</c:v>
                </c:pt>
                <c:pt idx="4">
                  <c:v>1.0459254950868639</c:v>
                </c:pt>
                <c:pt idx="5">
                  <c:v>0.98053191178006349</c:v>
                </c:pt>
                <c:pt idx="6">
                  <c:v>0.96829106065529302</c:v>
                </c:pt>
                <c:pt idx="7">
                  <c:v>0.93196210829172754</c:v>
                </c:pt>
                <c:pt idx="8">
                  <c:v>0.80769658276764023</c:v>
                </c:pt>
                <c:pt idx="9">
                  <c:v>0.64407154518630838</c:v>
                </c:pt>
                <c:pt idx="10">
                  <c:v>0.62008004353772728</c:v>
                </c:pt>
                <c:pt idx="11">
                  <c:v>0.63821851010919328</c:v>
                </c:pt>
                <c:pt idx="12">
                  <c:v>0.5897824165332185</c:v>
                </c:pt>
                <c:pt idx="13">
                  <c:v>0.56206220472129753</c:v>
                </c:pt>
                <c:pt idx="14">
                  <c:v>0.57465217230468602</c:v>
                </c:pt>
                <c:pt idx="15">
                  <c:v>0.62228607325587848</c:v>
                </c:pt>
                <c:pt idx="16">
                  <c:v>0.6669414627020922</c:v>
                </c:pt>
                <c:pt idx="17">
                  <c:v>0.69059871742368084</c:v>
                </c:pt>
                <c:pt idx="18">
                  <c:v>0.7058255218755668</c:v>
                </c:pt>
                <c:pt idx="19">
                  <c:v>0.71731618845462408</c:v>
                </c:pt>
                <c:pt idx="20">
                  <c:v>0.67580274017695652</c:v>
                </c:pt>
                <c:pt idx="21">
                  <c:v>0.66453487220063923</c:v>
                </c:pt>
                <c:pt idx="22">
                  <c:v>0.62388303079595431</c:v>
                </c:pt>
                <c:pt idx="23">
                  <c:v>0.67413148548717783</c:v>
                </c:pt>
                <c:pt idx="24">
                  <c:v>0.66932575744797285</c:v>
                </c:pt>
                <c:pt idx="25">
                  <c:v>0.66411150538688801</c:v>
                </c:pt>
                <c:pt idx="26">
                  <c:v>0.7270316324658761</c:v>
                </c:pt>
                <c:pt idx="27">
                  <c:v>0.73314463737509672</c:v>
                </c:pt>
                <c:pt idx="28">
                  <c:v>0.65398010964426734</c:v>
                </c:pt>
                <c:pt idx="29">
                  <c:v>0.62498233180028551</c:v>
                </c:pt>
                <c:pt idx="30">
                  <c:v>0.63098392106717527</c:v>
                </c:pt>
                <c:pt idx="31">
                  <c:v>0.59768549942922178</c:v>
                </c:pt>
                <c:pt idx="32">
                  <c:v>0.61613592979921428</c:v>
                </c:pt>
                <c:pt idx="33">
                  <c:v>0.60232039015018601</c:v>
                </c:pt>
                <c:pt idx="34">
                  <c:v>0.63948122072227653</c:v>
                </c:pt>
                <c:pt idx="35">
                  <c:v>0.66760252884658866</c:v>
                </c:pt>
                <c:pt idx="36">
                  <c:v>0.67598098514987037</c:v>
                </c:pt>
                <c:pt idx="37">
                  <c:v>0.70657572053392792</c:v>
                </c:pt>
                <c:pt idx="38">
                  <c:v>0.64575020753076018</c:v>
                </c:pt>
                <c:pt idx="39">
                  <c:v>0.63272943279702565</c:v>
                </c:pt>
                <c:pt idx="40">
                  <c:v>0.6227985852106005</c:v>
                </c:pt>
                <c:pt idx="41">
                  <c:v>0.63077594520149094</c:v>
                </c:pt>
                <c:pt idx="42">
                  <c:v>0.62494519325284192</c:v>
                </c:pt>
                <c:pt idx="43">
                  <c:v>0.57237929320113623</c:v>
                </c:pt>
                <c:pt idx="44">
                  <c:v>0.56537496315326874</c:v>
                </c:pt>
                <c:pt idx="45">
                  <c:v>0.56752157119551017</c:v>
                </c:pt>
                <c:pt idx="46">
                  <c:v>0.54107892541564984</c:v>
                </c:pt>
                <c:pt idx="47">
                  <c:v>0.5411903410579807</c:v>
                </c:pt>
                <c:pt idx="48">
                  <c:v>0.56099261455492111</c:v>
                </c:pt>
                <c:pt idx="49">
                  <c:v>0.62092680241944187</c:v>
                </c:pt>
                <c:pt idx="50">
                  <c:v>0.63458636016920678</c:v>
                </c:pt>
                <c:pt idx="51">
                  <c:v>0.59738839104967278</c:v>
                </c:pt>
                <c:pt idx="52">
                  <c:v>0.53441627000426362</c:v>
                </c:pt>
                <c:pt idx="53">
                  <c:v>0.57199305230772257</c:v>
                </c:pt>
                <c:pt idx="54">
                  <c:v>0.54690967736429874</c:v>
                </c:pt>
                <c:pt idx="55">
                  <c:v>0.54344093703306429</c:v>
                </c:pt>
                <c:pt idx="56">
                  <c:v>0.54773415311754725</c:v>
                </c:pt>
                <c:pt idx="57">
                  <c:v>0.55138115847651115</c:v>
                </c:pt>
                <c:pt idx="58">
                  <c:v>0.58044578570589145</c:v>
                </c:pt>
                <c:pt idx="59">
                  <c:v>0.63863446184056183</c:v>
                </c:pt>
                <c:pt idx="60">
                  <c:v>0.69839038467735315</c:v>
                </c:pt>
              </c:numCache>
            </c:numRef>
          </c:val>
        </c:ser>
        <c:ser>
          <c:idx val="1"/>
          <c:order val="1"/>
          <c:tx>
            <c:strRef>
              <c:f>'6-10'!$C$67</c:f>
              <c:strCache>
                <c:ptCount val="1"/>
                <c:pt idx="0">
                  <c:v>東京急行電鉄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'6-10'!$A$68:$A$128</c:f>
              <c:numCache>
                <c:formatCode>yyyy"年"mm"月"</c:formatCode>
                <c:ptCount val="6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</c:numCache>
            </c:numRef>
          </c:cat>
          <c:val>
            <c:numRef>
              <c:f>'6-10'!$C$68:$C$128</c:f>
              <c:numCache>
                <c:formatCode>#,##0.00</c:formatCode>
                <c:ptCount val="61"/>
                <c:pt idx="0">
                  <c:v>1</c:v>
                </c:pt>
                <c:pt idx="1">
                  <c:v>0.91981845688350983</c:v>
                </c:pt>
                <c:pt idx="2">
                  <c:v>0.76853252647503778</c:v>
                </c:pt>
                <c:pt idx="3">
                  <c:v>0.83358547655068083</c:v>
                </c:pt>
                <c:pt idx="4">
                  <c:v>0.83812405446293492</c:v>
                </c:pt>
                <c:pt idx="5">
                  <c:v>0.83358547655068083</c:v>
                </c:pt>
                <c:pt idx="6">
                  <c:v>0.90317700453857797</c:v>
                </c:pt>
                <c:pt idx="7">
                  <c:v>0.85022692889561269</c:v>
                </c:pt>
                <c:pt idx="8">
                  <c:v>0.75340393343419065</c:v>
                </c:pt>
                <c:pt idx="9">
                  <c:v>0.57639939485627834</c:v>
                </c:pt>
                <c:pt idx="10">
                  <c:v>0.5748865355521936</c:v>
                </c:pt>
                <c:pt idx="11">
                  <c:v>0.67927382753403931</c:v>
                </c:pt>
                <c:pt idx="12">
                  <c:v>0.59606656580937978</c:v>
                </c:pt>
                <c:pt idx="13">
                  <c:v>0.57791225416036307</c:v>
                </c:pt>
                <c:pt idx="14">
                  <c:v>0.62329803328290467</c:v>
                </c:pt>
                <c:pt idx="15">
                  <c:v>0.63540090771558244</c:v>
                </c:pt>
                <c:pt idx="16">
                  <c:v>0.65204236006051441</c:v>
                </c:pt>
                <c:pt idx="17">
                  <c:v>0.73676248108925868</c:v>
                </c:pt>
                <c:pt idx="18">
                  <c:v>0.70196671709531011</c:v>
                </c:pt>
                <c:pt idx="19">
                  <c:v>0.69137670196671708</c:v>
                </c:pt>
                <c:pt idx="20">
                  <c:v>0.65052950075642968</c:v>
                </c:pt>
                <c:pt idx="21">
                  <c:v>0.60211800302571861</c:v>
                </c:pt>
                <c:pt idx="22">
                  <c:v>0.57337367624810898</c:v>
                </c:pt>
                <c:pt idx="23">
                  <c:v>0.55975794251134647</c:v>
                </c:pt>
                <c:pt idx="24">
                  <c:v>0.55370650529500753</c:v>
                </c:pt>
                <c:pt idx="25">
                  <c:v>0.57034795763993951</c:v>
                </c:pt>
                <c:pt idx="26">
                  <c:v>0.59152798789712557</c:v>
                </c:pt>
                <c:pt idx="27">
                  <c:v>0.59606656580937978</c:v>
                </c:pt>
                <c:pt idx="28">
                  <c:v>0.55068078668683818</c:v>
                </c:pt>
                <c:pt idx="29">
                  <c:v>0.54765506807866871</c:v>
                </c:pt>
                <c:pt idx="30">
                  <c:v>0.56278366111951583</c:v>
                </c:pt>
                <c:pt idx="31">
                  <c:v>0.58093797276853254</c:v>
                </c:pt>
                <c:pt idx="32">
                  <c:v>0.55824508320726174</c:v>
                </c:pt>
                <c:pt idx="33">
                  <c:v>0.54462934947049924</c:v>
                </c:pt>
                <c:pt idx="34">
                  <c:v>0.55975794251134647</c:v>
                </c:pt>
                <c:pt idx="35">
                  <c:v>0.56278366111951583</c:v>
                </c:pt>
                <c:pt idx="36">
                  <c:v>0.56278366111951583</c:v>
                </c:pt>
                <c:pt idx="37">
                  <c:v>0.57337367624810898</c:v>
                </c:pt>
                <c:pt idx="38">
                  <c:v>0.52193645990922843</c:v>
                </c:pt>
                <c:pt idx="39">
                  <c:v>0.50529500756429657</c:v>
                </c:pt>
                <c:pt idx="40">
                  <c:v>0.50832072617246593</c:v>
                </c:pt>
                <c:pt idx="41">
                  <c:v>0.50529500756429657</c:v>
                </c:pt>
                <c:pt idx="42">
                  <c:v>0.52344931921331317</c:v>
                </c:pt>
                <c:pt idx="43">
                  <c:v>0.55975794251134647</c:v>
                </c:pt>
                <c:pt idx="44">
                  <c:v>0.59001512859304084</c:v>
                </c:pt>
                <c:pt idx="45">
                  <c:v>0.5748865355521936</c:v>
                </c:pt>
                <c:pt idx="46">
                  <c:v>0.55975794251134647</c:v>
                </c:pt>
                <c:pt idx="47">
                  <c:v>0.57337367624810898</c:v>
                </c:pt>
                <c:pt idx="48">
                  <c:v>0.56732223903177004</c:v>
                </c:pt>
                <c:pt idx="49">
                  <c:v>0.59152798789712557</c:v>
                </c:pt>
                <c:pt idx="50">
                  <c:v>0.59455370650529504</c:v>
                </c:pt>
                <c:pt idx="51">
                  <c:v>0.5658093797276853</c:v>
                </c:pt>
                <c:pt idx="52">
                  <c:v>0.52647503782148264</c:v>
                </c:pt>
                <c:pt idx="53">
                  <c:v>0.56732223903177004</c:v>
                </c:pt>
                <c:pt idx="54">
                  <c:v>0.56883509833585477</c:v>
                </c:pt>
                <c:pt idx="55">
                  <c:v>0.58245083207261727</c:v>
                </c:pt>
                <c:pt idx="56">
                  <c:v>0.56429652042360057</c:v>
                </c:pt>
                <c:pt idx="57">
                  <c:v>0.61422087745839637</c:v>
                </c:pt>
                <c:pt idx="58">
                  <c:v>0.63993948562783665</c:v>
                </c:pt>
                <c:pt idx="59">
                  <c:v>0.73524962178517395</c:v>
                </c:pt>
                <c:pt idx="60">
                  <c:v>0.75189107413010592</c:v>
                </c:pt>
              </c:numCache>
            </c:numRef>
          </c:val>
        </c:ser>
        <c:ser>
          <c:idx val="2"/>
          <c:order val="2"/>
          <c:tx>
            <c:strRef>
              <c:f>'6-10'!$D$67</c:f>
              <c:strCache>
                <c:ptCount val="1"/>
                <c:pt idx="0">
                  <c:v>GMOインターネット</c:v>
                </c:pt>
              </c:strCache>
            </c:strRef>
          </c:tx>
          <c:marker>
            <c:symbol val="none"/>
          </c:marker>
          <c:cat>
            <c:numRef>
              <c:f>'6-10'!$A$68:$A$128</c:f>
              <c:numCache>
                <c:formatCode>yyyy"年"mm"月"</c:formatCode>
                <c:ptCount val="61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</c:numCache>
            </c:numRef>
          </c:cat>
          <c:val>
            <c:numRef>
              <c:f>'6-10'!$D$68:$D$128</c:f>
              <c:numCache>
                <c:formatCode>#,##0.00</c:formatCode>
                <c:ptCount val="61"/>
                <c:pt idx="0">
                  <c:v>1</c:v>
                </c:pt>
                <c:pt idx="1">
                  <c:v>1.1152173913043477</c:v>
                </c:pt>
                <c:pt idx="2">
                  <c:v>1.3565217391304347</c:v>
                </c:pt>
                <c:pt idx="3">
                  <c:v>1.5565217391304347</c:v>
                </c:pt>
                <c:pt idx="4">
                  <c:v>1.326086956521739</c:v>
                </c:pt>
                <c:pt idx="5">
                  <c:v>0.94782608695652171</c:v>
                </c:pt>
                <c:pt idx="6">
                  <c:v>1.1652173913043478</c:v>
                </c:pt>
                <c:pt idx="7">
                  <c:v>1.0630434782608695</c:v>
                </c:pt>
                <c:pt idx="8">
                  <c:v>1.0652173913043479</c:v>
                </c:pt>
                <c:pt idx="9">
                  <c:v>0.55652173913043479</c:v>
                </c:pt>
                <c:pt idx="10">
                  <c:v>0.57608695652173914</c:v>
                </c:pt>
                <c:pt idx="11">
                  <c:v>0.98913043478260865</c:v>
                </c:pt>
                <c:pt idx="12">
                  <c:v>0.88043478260869568</c:v>
                </c:pt>
                <c:pt idx="13">
                  <c:v>0.82391304347826089</c:v>
                </c:pt>
                <c:pt idx="14">
                  <c:v>0.72826086956521741</c:v>
                </c:pt>
                <c:pt idx="15">
                  <c:v>0.67173913043478262</c:v>
                </c:pt>
                <c:pt idx="16">
                  <c:v>0.83043478260869563</c:v>
                </c:pt>
                <c:pt idx="17">
                  <c:v>0.94565217391304346</c:v>
                </c:pt>
                <c:pt idx="18">
                  <c:v>0.86739130434782608</c:v>
                </c:pt>
                <c:pt idx="19">
                  <c:v>0.88478260869565217</c:v>
                </c:pt>
                <c:pt idx="20">
                  <c:v>0.85434782608695647</c:v>
                </c:pt>
                <c:pt idx="21">
                  <c:v>0.91086956521739126</c:v>
                </c:pt>
                <c:pt idx="22">
                  <c:v>0.80217391304347829</c:v>
                </c:pt>
                <c:pt idx="23">
                  <c:v>0.81521739130434778</c:v>
                </c:pt>
                <c:pt idx="24">
                  <c:v>0.79782608695652169</c:v>
                </c:pt>
                <c:pt idx="25">
                  <c:v>0.72608695652173916</c:v>
                </c:pt>
                <c:pt idx="26">
                  <c:v>0.77608695652173909</c:v>
                </c:pt>
                <c:pt idx="27">
                  <c:v>0.84347826086956523</c:v>
                </c:pt>
                <c:pt idx="28">
                  <c:v>0.7543478260869565</c:v>
                </c:pt>
                <c:pt idx="29">
                  <c:v>0.75</c:v>
                </c:pt>
                <c:pt idx="30">
                  <c:v>0.72173913043478266</c:v>
                </c:pt>
                <c:pt idx="31">
                  <c:v>0.63260869565217392</c:v>
                </c:pt>
                <c:pt idx="32">
                  <c:v>0.64130434782608692</c:v>
                </c:pt>
                <c:pt idx="33">
                  <c:v>0.62608695652173918</c:v>
                </c:pt>
                <c:pt idx="34">
                  <c:v>0.72826086956521741</c:v>
                </c:pt>
                <c:pt idx="35">
                  <c:v>0.88695652173913042</c:v>
                </c:pt>
                <c:pt idx="36">
                  <c:v>1</c:v>
                </c:pt>
                <c:pt idx="37">
                  <c:v>1.076086956521739</c:v>
                </c:pt>
                <c:pt idx="38">
                  <c:v>0.83478260869565213</c:v>
                </c:pt>
                <c:pt idx="39">
                  <c:v>0.76086956521739135</c:v>
                </c:pt>
                <c:pt idx="40">
                  <c:v>0.75869565217391299</c:v>
                </c:pt>
                <c:pt idx="41">
                  <c:v>0.78260869565217395</c:v>
                </c:pt>
                <c:pt idx="42">
                  <c:v>0.76086956521739135</c:v>
                </c:pt>
                <c:pt idx="43">
                  <c:v>0.74782608695652175</c:v>
                </c:pt>
                <c:pt idx="44">
                  <c:v>0.67391304347826086</c:v>
                </c:pt>
                <c:pt idx="45">
                  <c:v>0.74347826086956526</c:v>
                </c:pt>
                <c:pt idx="46">
                  <c:v>0.64130434782608692</c:v>
                </c:pt>
                <c:pt idx="47">
                  <c:v>0.63913043478260867</c:v>
                </c:pt>
                <c:pt idx="48">
                  <c:v>0.66304347826086951</c:v>
                </c:pt>
                <c:pt idx="49">
                  <c:v>0.84565217391304348</c:v>
                </c:pt>
                <c:pt idx="50">
                  <c:v>0.90217391304347827</c:v>
                </c:pt>
                <c:pt idx="51">
                  <c:v>0.93260869565217386</c:v>
                </c:pt>
                <c:pt idx="52">
                  <c:v>0.7847826086956522</c:v>
                </c:pt>
                <c:pt idx="53">
                  <c:v>0.90434782608695652</c:v>
                </c:pt>
                <c:pt idx="54">
                  <c:v>0.85869565217391308</c:v>
                </c:pt>
                <c:pt idx="55">
                  <c:v>1.0369565217391303</c:v>
                </c:pt>
                <c:pt idx="56">
                  <c:v>1.1521739130434783</c:v>
                </c:pt>
                <c:pt idx="57">
                  <c:v>1.2130434782608697</c:v>
                </c:pt>
                <c:pt idx="58">
                  <c:v>1.0913043478260869</c:v>
                </c:pt>
                <c:pt idx="59">
                  <c:v>1.2130434782608697</c:v>
                </c:pt>
                <c:pt idx="60">
                  <c:v>1.4543478260869565</c:v>
                </c:pt>
              </c:numCache>
            </c:numRef>
          </c:val>
        </c:ser>
        <c:marker val="1"/>
        <c:axId val="66856448"/>
        <c:axId val="66857984"/>
      </c:lineChart>
      <c:dateAx>
        <c:axId val="66856448"/>
        <c:scaling>
          <c:orientation val="minMax"/>
        </c:scaling>
        <c:axPos val="b"/>
        <c:numFmt formatCode="yyyy&quot;年&quot;mm&quot;月&quot;" sourceLinked="1"/>
        <c:tickLblPos val="nextTo"/>
        <c:crossAx val="66857984"/>
        <c:crosses val="autoZero"/>
        <c:auto val="1"/>
        <c:lblOffset val="100"/>
        <c:majorUnit val="12"/>
        <c:majorTimeUnit val="months"/>
      </c:dateAx>
      <c:valAx>
        <c:axId val="66857984"/>
        <c:scaling>
          <c:orientation val="minMax"/>
          <c:max val="1.6"/>
          <c:min val="0.4"/>
        </c:scaling>
        <c:axPos val="l"/>
        <c:numFmt formatCode="#,##0.00" sourceLinked="1"/>
        <c:tickLblPos val="nextTo"/>
        <c:crossAx val="668564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412061031341421"/>
          <c:y val="0.41761760679721727"/>
          <c:w val="0.17375830463666983"/>
          <c:h val="0.16476454725556239"/>
        </c:manualLayout>
      </c:layout>
      <c:txPr>
        <a:bodyPr/>
        <a:lstStyle/>
        <a:p>
          <a:pPr>
            <a:defRPr sz="800"/>
          </a:pPr>
          <a:endParaRPr lang="ja-JP"/>
        </a:p>
      </c:txPr>
    </c:legend>
    <c:plotVisOnly val="1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en-US" sz="1000"/>
              <a:t>東京急行電鉄 </a:t>
            </a:r>
            <a:r>
              <a:rPr lang="en-US" altLang="ja-JP" sz="1000"/>
              <a:t>vs. TOPIX</a:t>
            </a:r>
            <a:r>
              <a:rPr lang="ja-JP" altLang="en-US" sz="1000"/>
              <a:t>（</a:t>
            </a:r>
            <a:r>
              <a:rPr lang="en-US" altLang="ja-JP" sz="1000"/>
              <a:t>5</a:t>
            </a:r>
            <a:r>
              <a:rPr lang="ja-JP" altLang="en-US" sz="1000"/>
              <a:t>年間）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4.3222135811320173E-2"/>
          <c:y val="8.1698007048905882E-2"/>
          <c:w val="0.8984648216869765"/>
          <c:h val="0.8772925517744132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linear"/>
          </c:trendline>
          <c:xVal>
            <c:numRef>
              <c:f>'6-11'!$D$10:$D$69</c:f>
              <c:numCache>
                <c:formatCode>General</c:formatCode>
                <c:ptCount val="60"/>
                <c:pt idx="0">
                  <c:v>-1.6498623146712244E-2</c:v>
                </c:pt>
                <c:pt idx="1">
                  <c:v>-8.7805316244120579E-2</c:v>
                </c:pt>
                <c:pt idx="2">
                  <c:v>0.11342795618025564</c:v>
                </c:pt>
                <c:pt idx="3">
                  <c:v>3.5778117910005063E-2</c:v>
                </c:pt>
                <c:pt idx="4">
                  <c:v>-6.4562222139230921E-2</c:v>
                </c:pt>
                <c:pt idx="5">
                  <c:v>-1.2562466966541534E-2</c:v>
                </c:pt>
                <c:pt idx="6">
                  <c:v>-3.82405670560408E-2</c:v>
                </c:pt>
                <c:pt idx="7">
                  <c:v>-0.14310568589926959</c:v>
                </c:pt>
                <c:pt idx="8">
                  <c:v>-0.22637665667692636</c:v>
                </c:pt>
                <c:pt idx="9">
                  <c:v>-3.7961242757221278E-2</c:v>
                </c:pt>
                <c:pt idx="10">
                  <c:v>2.8832144855502718E-2</c:v>
                </c:pt>
                <c:pt idx="11">
                  <c:v>-7.8927033697099191E-2</c:v>
                </c:pt>
                <c:pt idx="12">
                  <c:v>-4.8141155018661813E-2</c:v>
                </c:pt>
                <c:pt idx="13">
                  <c:v>2.215241170374433E-2</c:v>
                </c:pt>
                <c:pt idx="14">
                  <c:v>7.9634971825023104E-2</c:v>
                </c:pt>
                <c:pt idx="15">
                  <c:v>6.9302368143635787E-2</c:v>
                </c:pt>
                <c:pt idx="16">
                  <c:v>3.4856647764377177E-2</c:v>
                </c:pt>
                <c:pt idx="17">
                  <c:v>2.1809143033625692E-2</c:v>
                </c:pt>
                <c:pt idx="18">
                  <c:v>1.6148660678233832E-2</c:v>
                </c:pt>
                <c:pt idx="19">
                  <c:v>-5.9615502486919061E-2</c:v>
                </c:pt>
                <c:pt idx="20">
                  <c:v>-1.6813873354219324E-2</c:v>
                </c:pt>
                <c:pt idx="21">
                  <c:v>-6.3124455482727687E-2</c:v>
                </c:pt>
                <c:pt idx="22">
                  <c:v>7.7462274060564246E-2</c:v>
                </c:pt>
                <c:pt idx="23">
                  <c:v>-7.1543006857848973E-3</c:v>
                </c:pt>
                <c:pt idx="24">
                  <c:v>-7.8208083482958369E-3</c:v>
                </c:pt>
                <c:pt idx="25">
                  <c:v>9.0519922366800135E-2</c:v>
                </c:pt>
                <c:pt idx="26">
                  <c:v>8.3730173532559245E-3</c:v>
                </c:pt>
                <c:pt idx="27">
                  <c:v>-0.11426606729065786</c:v>
                </c:pt>
                <c:pt idx="28">
                  <c:v>-4.5353557389452633E-2</c:v>
                </c:pt>
                <c:pt idx="29">
                  <c:v>9.5570003307685683E-3</c:v>
                </c:pt>
                <c:pt idx="30">
                  <c:v>-5.4215685629128568E-2</c:v>
                </c:pt>
                <c:pt idx="31">
                  <c:v>3.0402909530068009E-2</c:v>
                </c:pt>
                <c:pt idx="32">
                  <c:v>-2.267809116163693E-2</c:v>
                </c:pt>
                <c:pt idx="33">
                  <c:v>5.98677417370811E-2</c:v>
                </c:pt>
                <c:pt idx="34">
                  <c:v>4.3035724722803863E-2</c:v>
                </c:pt>
                <c:pt idx="35">
                  <c:v>1.2471967423592719E-2</c:v>
                </c:pt>
                <c:pt idx="36">
                  <c:v>4.4265426187255791E-2</c:v>
                </c:pt>
                <c:pt idx="37">
                  <c:v>-9.0017620002765961E-2</c:v>
                </c:pt>
                <c:pt idx="38">
                  <c:v>-2.0369858927705407E-2</c:v>
                </c:pt>
                <c:pt idx="39">
                  <c:v>-1.5819726129629379E-2</c:v>
                </c:pt>
                <c:pt idx="40">
                  <c:v>1.272755226780072E-2</c:v>
                </c:pt>
                <c:pt idx="41">
                  <c:v>-9.2867654698978747E-3</c:v>
                </c:pt>
                <c:pt idx="42">
                  <c:v>-8.7862083467767541E-2</c:v>
                </c:pt>
                <c:pt idx="43">
                  <c:v>-1.2312709002311141E-2</c:v>
                </c:pt>
                <c:pt idx="44">
                  <c:v>3.7895969245523241E-3</c:v>
                </c:pt>
                <c:pt idx="45">
                  <c:v>-4.771360333035949E-2</c:v>
                </c:pt>
                <c:pt idx="46">
                  <c:v>2.0589264830086359E-4</c:v>
                </c:pt>
                <c:pt idx="47">
                  <c:v>3.5936691781501787E-2</c:v>
                </c:pt>
                <c:pt idx="48">
                  <c:v>0.10150546383630907</c:v>
                </c:pt>
                <c:pt idx="49">
                  <c:v>2.1760180844231827E-2</c:v>
                </c:pt>
                <c:pt idx="50">
                  <c:v>-6.0405912195009695E-2</c:v>
                </c:pt>
                <c:pt idx="51">
                  <c:v>-0.11139240600908909</c:v>
                </c:pt>
                <c:pt idx="52">
                  <c:v>6.7951777864615523E-2</c:v>
                </c:pt>
                <c:pt idx="53">
                  <c:v>-4.4843179851738323E-2</c:v>
                </c:pt>
                <c:pt idx="54">
                  <c:v>-6.3626359953359605E-3</c:v>
                </c:pt>
                <c:pt idx="55">
                  <c:v>7.8690180461863327E-3</c:v>
                </c:pt>
                <c:pt idx="56">
                  <c:v>6.6362804795084386E-3</c:v>
                </c:pt>
                <c:pt idx="57">
                  <c:v>5.1370076696944197E-2</c:v>
                </c:pt>
                <c:pt idx="58">
                  <c:v>9.5535839131817193E-2</c:v>
                </c:pt>
                <c:pt idx="59">
                  <c:v>8.9445993288264705E-2</c:v>
                </c:pt>
              </c:numCache>
            </c:numRef>
          </c:xVal>
          <c:yVal>
            <c:numRef>
              <c:f>'6-11'!$E$10:$E$69</c:f>
              <c:numCache>
                <c:formatCode>General</c:formatCode>
                <c:ptCount val="60"/>
                <c:pt idx="0">
                  <c:v>-8.3578957885519292E-2</c:v>
                </c:pt>
                <c:pt idx="1">
                  <c:v>-0.17969343438768512</c:v>
                </c:pt>
                <c:pt idx="2">
                  <c:v>8.1253361574432664E-2</c:v>
                </c:pt>
                <c:pt idx="3">
                  <c:v>5.4298775943692401E-3</c:v>
                </c:pt>
                <c:pt idx="4">
                  <c:v>-5.4298775943692878E-3</c:v>
                </c:pt>
                <c:pt idx="5">
                  <c:v>8.0182304239687585E-2</c:v>
                </c:pt>
                <c:pt idx="6">
                  <c:v>-6.0415263498911007E-2</c:v>
                </c:pt>
                <c:pt idx="7">
                  <c:v>-0.12090177286903811</c:v>
                </c:pt>
                <c:pt idx="8">
                  <c:v>-0.26780070189795202</c:v>
                </c:pt>
                <c:pt idx="9">
                  <c:v>-2.6281224062694691E-3</c:v>
                </c:pt>
                <c:pt idx="10">
                  <c:v>0.16685163502182285</c:v>
                </c:pt>
                <c:pt idx="11">
                  <c:v>-0.13067197844432052</c:v>
                </c:pt>
                <c:pt idx="12">
                  <c:v>-3.0930300691358614E-2</c:v>
                </c:pt>
                <c:pt idx="13">
                  <c:v>7.5602740742951133E-2</c:v>
                </c:pt>
                <c:pt idx="14">
                  <c:v>1.9231361927887592E-2</c:v>
                </c:pt>
                <c:pt idx="15">
                  <c:v>2.5853378826333706E-2</c:v>
                </c:pt>
                <c:pt idx="16">
                  <c:v>0.1221560329788421</c:v>
                </c:pt>
                <c:pt idx="17">
                  <c:v>-4.83795708563345E-2</c:v>
                </c:pt>
                <c:pt idx="18">
                  <c:v>-1.5201161332050553E-2</c:v>
                </c:pt>
                <c:pt idx="19">
                  <c:v>-6.0898182206596589E-2</c:v>
                </c:pt>
                <c:pt idx="20">
                  <c:v>-7.7333203403170403E-2</c:v>
                </c:pt>
                <c:pt idx="21">
                  <c:v>-4.8915800202011396E-2</c:v>
                </c:pt>
                <c:pt idx="22">
                  <c:v>-2.403319944415622E-2</c:v>
                </c:pt>
                <c:pt idx="23">
                  <c:v>-1.0869672236903879E-2</c:v>
                </c:pt>
                <c:pt idx="24">
                  <c:v>2.9611854046644438E-2</c:v>
                </c:pt>
                <c:pt idx="25">
                  <c:v>3.6462372537355014E-2</c:v>
                </c:pt>
                <c:pt idx="26">
                  <c:v>7.6433493125680659E-3</c:v>
                </c:pt>
                <c:pt idx="27">
                  <c:v>-7.9197041661193165E-2</c:v>
                </c:pt>
                <c:pt idx="28">
                  <c:v>-5.5096558109695845E-3</c:v>
                </c:pt>
                <c:pt idx="29">
                  <c:v>2.724964244737554E-2</c:v>
                </c:pt>
                <c:pt idx="30">
                  <c:v>3.174869831458027E-2</c:v>
                </c:pt>
                <c:pt idx="31">
                  <c:v>-3.9845908547199674E-2</c:v>
                </c:pt>
                <c:pt idx="32">
                  <c:v>-2.4692612590371522E-2</c:v>
                </c:pt>
                <c:pt idx="33">
                  <c:v>2.7398974188114347E-2</c:v>
                </c:pt>
                <c:pt idx="34">
                  <c:v>5.390848634876373E-3</c:v>
                </c:pt>
                <c:pt idx="35">
                  <c:v>0</c:v>
                </c:pt>
                <c:pt idx="36">
                  <c:v>1.8642350809279774E-2</c:v>
                </c:pt>
                <c:pt idx="37">
                  <c:v>-9.3991788051066644E-2</c:v>
                </c:pt>
                <c:pt idx="38">
                  <c:v>-3.2403424054659305E-2</c:v>
                </c:pt>
                <c:pt idx="39">
                  <c:v>5.9701669865037544E-3</c:v>
                </c:pt>
                <c:pt idx="40">
                  <c:v>-5.970166986503796E-3</c:v>
                </c:pt>
                <c:pt idx="41">
                  <c:v>3.5297782081023896E-2</c:v>
                </c:pt>
                <c:pt idx="42">
                  <c:v>6.7064230580545836E-2</c:v>
                </c:pt>
                <c:pt idx="43">
                  <c:v>5.2643733485421881E-2</c:v>
                </c:pt>
                <c:pt idx="44">
                  <c:v>-2.5975486403260677E-2</c:v>
                </c:pt>
                <c:pt idx="45">
                  <c:v>-2.6668247082161294E-2</c:v>
                </c:pt>
                <c:pt idx="46">
                  <c:v>2.4033199444156193E-2</c:v>
                </c:pt>
                <c:pt idx="47">
                  <c:v>-1.0610179112015571E-2</c:v>
                </c:pt>
                <c:pt idx="48">
                  <c:v>4.1781534014954921E-2</c:v>
                </c:pt>
                <c:pt idx="49">
                  <c:v>5.102051883895552E-3</c:v>
                </c:pt>
                <c:pt idx="50">
                  <c:v>-4.9553814454729346E-2</c:v>
                </c:pt>
                <c:pt idx="51">
                  <c:v>-7.205331764005754E-2</c:v>
                </c:pt>
                <c:pt idx="52">
                  <c:v>7.4723546195936574E-2</c:v>
                </c:pt>
                <c:pt idx="53">
                  <c:v>2.6631174194836284E-3</c:v>
                </c:pt>
                <c:pt idx="54">
                  <c:v>2.365419089788981E-2</c:v>
                </c:pt>
                <c:pt idx="55">
                  <c:v>-3.1664914643968693E-2</c:v>
                </c:pt>
                <c:pt idx="56">
                  <c:v>8.477473995791715E-2</c:v>
                </c:pt>
                <c:pt idx="57">
                  <c:v>4.1019019444545335E-2</c:v>
                </c:pt>
                <c:pt idx="58">
                  <c:v>0.1388364448542159</c:v>
                </c:pt>
                <c:pt idx="59">
                  <c:v>2.2381402196134912E-2</c:v>
                </c:pt>
              </c:numCache>
            </c:numRef>
          </c:yVal>
        </c:ser>
        <c:axId val="66882560"/>
        <c:axId val="75293440"/>
      </c:scatterChart>
      <c:valAx>
        <c:axId val="66882560"/>
        <c:scaling>
          <c:orientation val="minMax"/>
          <c:max val="0.2"/>
          <c:min val="-0.2"/>
        </c:scaling>
        <c:axPos val="b"/>
        <c:numFmt formatCode="General" sourceLinked="1"/>
        <c:tickLblPos val="nextTo"/>
        <c:crossAx val="75293440"/>
        <c:crosses val="autoZero"/>
        <c:crossBetween val="midCat"/>
      </c:valAx>
      <c:valAx>
        <c:axId val="75293440"/>
        <c:scaling>
          <c:orientation val="minMax"/>
          <c:max val="0.2"/>
          <c:min val="-0.2"/>
        </c:scaling>
        <c:axPos val="l"/>
        <c:numFmt formatCode="General" sourceLinked="1"/>
        <c:tickLblPos val="nextTo"/>
        <c:crossAx val="66882560"/>
        <c:crosses val="autoZero"/>
        <c:crossBetween val="midCat"/>
      </c:valAx>
    </c:plotArea>
    <c:plotVisOnly val="1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 sz="1000"/>
              <a:t>GMO</a:t>
            </a:r>
            <a:r>
              <a:rPr lang="ja-JP" altLang="en-US" sz="1000"/>
              <a:t>インターネット </a:t>
            </a:r>
            <a:r>
              <a:rPr lang="en-US" altLang="ja-JP" sz="1000"/>
              <a:t>vs. TOPIX</a:t>
            </a:r>
            <a:r>
              <a:rPr lang="ja-JP" altLang="en-US" sz="1000"/>
              <a:t>（</a:t>
            </a:r>
            <a:r>
              <a:rPr lang="en-US" altLang="ja-JP" sz="1000"/>
              <a:t>5</a:t>
            </a:r>
            <a:r>
              <a:rPr lang="ja-JP" altLang="en-US" sz="1000"/>
              <a:t>年間）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4.3222135811320173E-2"/>
          <c:y val="8.1698007048905882E-2"/>
          <c:w val="0.8984648216869765"/>
          <c:h val="0.8772925517744132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</c:marker>
          <c:trendline>
            <c:trendlineType val="linear"/>
          </c:trendline>
          <c:xVal>
            <c:numRef>
              <c:f>'6-12'!$D$10:$D$69</c:f>
              <c:numCache>
                <c:formatCode>General</c:formatCode>
                <c:ptCount val="60"/>
                <c:pt idx="0">
                  <c:v>-1.6498623146712244E-2</c:v>
                </c:pt>
                <c:pt idx="1">
                  <c:v>-8.7805316244120579E-2</c:v>
                </c:pt>
                <c:pt idx="2">
                  <c:v>0.11342795618025564</c:v>
                </c:pt>
                <c:pt idx="3">
                  <c:v>3.5778117910005063E-2</c:v>
                </c:pt>
                <c:pt idx="4">
                  <c:v>-6.4562222139230921E-2</c:v>
                </c:pt>
                <c:pt idx="5">
                  <c:v>-1.2562466966541534E-2</c:v>
                </c:pt>
                <c:pt idx="6">
                  <c:v>-3.82405670560408E-2</c:v>
                </c:pt>
                <c:pt idx="7">
                  <c:v>-0.14310568589926959</c:v>
                </c:pt>
                <c:pt idx="8">
                  <c:v>-0.22637665667692636</c:v>
                </c:pt>
                <c:pt idx="9">
                  <c:v>-3.7961242757221278E-2</c:v>
                </c:pt>
                <c:pt idx="10">
                  <c:v>2.8832144855502718E-2</c:v>
                </c:pt>
                <c:pt idx="11">
                  <c:v>-7.8927033697099191E-2</c:v>
                </c:pt>
                <c:pt idx="12">
                  <c:v>-4.8141155018661813E-2</c:v>
                </c:pt>
                <c:pt idx="13">
                  <c:v>2.215241170374433E-2</c:v>
                </c:pt>
                <c:pt idx="14">
                  <c:v>7.9634971825023104E-2</c:v>
                </c:pt>
                <c:pt idx="15">
                  <c:v>6.9302368143635787E-2</c:v>
                </c:pt>
                <c:pt idx="16">
                  <c:v>3.4856647764377177E-2</c:v>
                </c:pt>
                <c:pt idx="17">
                  <c:v>2.1809143033625692E-2</c:v>
                </c:pt>
                <c:pt idx="18">
                  <c:v>1.6148660678233832E-2</c:v>
                </c:pt>
                <c:pt idx="19">
                  <c:v>-5.9615502486919061E-2</c:v>
                </c:pt>
                <c:pt idx="20">
                  <c:v>-1.6813873354219324E-2</c:v>
                </c:pt>
                <c:pt idx="21">
                  <c:v>-6.3124455482727687E-2</c:v>
                </c:pt>
                <c:pt idx="22">
                  <c:v>7.7462274060564246E-2</c:v>
                </c:pt>
                <c:pt idx="23">
                  <c:v>-7.1543006857848973E-3</c:v>
                </c:pt>
                <c:pt idx="24">
                  <c:v>-7.8208083482958369E-3</c:v>
                </c:pt>
                <c:pt idx="25">
                  <c:v>9.0519922366800135E-2</c:v>
                </c:pt>
                <c:pt idx="26">
                  <c:v>8.3730173532559245E-3</c:v>
                </c:pt>
                <c:pt idx="27">
                  <c:v>-0.11426606729065786</c:v>
                </c:pt>
                <c:pt idx="28">
                  <c:v>-4.5353557389452633E-2</c:v>
                </c:pt>
                <c:pt idx="29">
                  <c:v>9.5570003307685683E-3</c:v>
                </c:pt>
                <c:pt idx="30">
                  <c:v>-5.4215685629128568E-2</c:v>
                </c:pt>
                <c:pt idx="31">
                  <c:v>3.0402909530068009E-2</c:v>
                </c:pt>
                <c:pt idx="32">
                  <c:v>-2.267809116163693E-2</c:v>
                </c:pt>
                <c:pt idx="33">
                  <c:v>5.98677417370811E-2</c:v>
                </c:pt>
                <c:pt idx="34">
                  <c:v>4.3035724722803863E-2</c:v>
                </c:pt>
                <c:pt idx="35">
                  <c:v>1.2471967423592719E-2</c:v>
                </c:pt>
                <c:pt idx="36">
                  <c:v>4.4265426187255791E-2</c:v>
                </c:pt>
                <c:pt idx="37">
                  <c:v>-9.0017620002765961E-2</c:v>
                </c:pt>
                <c:pt idx="38">
                  <c:v>-2.0369858927705407E-2</c:v>
                </c:pt>
                <c:pt idx="39">
                  <c:v>-1.5819726129629379E-2</c:v>
                </c:pt>
                <c:pt idx="40">
                  <c:v>1.272755226780072E-2</c:v>
                </c:pt>
                <c:pt idx="41">
                  <c:v>-9.2867654698978747E-3</c:v>
                </c:pt>
                <c:pt idx="42">
                  <c:v>-8.7862083467767541E-2</c:v>
                </c:pt>
                <c:pt idx="43">
                  <c:v>-1.2312709002311141E-2</c:v>
                </c:pt>
                <c:pt idx="44">
                  <c:v>3.7895969245523241E-3</c:v>
                </c:pt>
                <c:pt idx="45">
                  <c:v>-4.771360333035949E-2</c:v>
                </c:pt>
                <c:pt idx="46">
                  <c:v>2.0589264830086359E-4</c:v>
                </c:pt>
                <c:pt idx="47">
                  <c:v>3.5936691781501787E-2</c:v>
                </c:pt>
                <c:pt idx="48">
                  <c:v>0.10150546383630907</c:v>
                </c:pt>
                <c:pt idx="49">
                  <c:v>2.1760180844231827E-2</c:v>
                </c:pt>
                <c:pt idx="50">
                  <c:v>-6.0405912195009695E-2</c:v>
                </c:pt>
                <c:pt idx="51">
                  <c:v>-0.11139240600908909</c:v>
                </c:pt>
                <c:pt idx="52">
                  <c:v>6.7951777864615523E-2</c:v>
                </c:pt>
                <c:pt idx="53">
                  <c:v>-4.4843179851738323E-2</c:v>
                </c:pt>
                <c:pt idx="54">
                  <c:v>-6.3626359953359605E-3</c:v>
                </c:pt>
                <c:pt idx="55">
                  <c:v>7.8690180461863327E-3</c:v>
                </c:pt>
                <c:pt idx="56">
                  <c:v>6.6362804795084386E-3</c:v>
                </c:pt>
                <c:pt idx="57">
                  <c:v>5.1370076696944197E-2</c:v>
                </c:pt>
                <c:pt idx="58">
                  <c:v>9.5535839131817193E-2</c:v>
                </c:pt>
                <c:pt idx="59">
                  <c:v>8.9445993288264705E-2</c:v>
                </c:pt>
              </c:numCache>
            </c:numRef>
          </c:xVal>
          <c:yVal>
            <c:numRef>
              <c:f>'6-12'!$E$10:$E$69</c:f>
              <c:numCache>
                <c:formatCode>General</c:formatCode>
                <c:ptCount val="60"/>
                <c:pt idx="0">
                  <c:v>0.10904935568762875</c:v>
                </c:pt>
                <c:pt idx="1">
                  <c:v>0.19587452319865808</c:v>
                </c:pt>
                <c:pt idx="2">
                  <c:v>0.13752979859121789</c:v>
                </c:pt>
                <c:pt idx="3">
                  <c:v>-0.16022120979328866</c:v>
                </c:pt>
                <c:pt idx="4">
                  <c:v>-0.33581671381832262</c:v>
                </c:pt>
                <c:pt idx="5">
                  <c:v>0.20649191772176764</c:v>
                </c:pt>
                <c:pt idx="6">
                  <c:v>-9.1771671595929971E-2</c:v>
                </c:pt>
                <c:pt idx="7">
                  <c:v>2.042901629800331E-3</c:v>
                </c:pt>
                <c:pt idx="8">
                  <c:v>-0.64922794662510974</c:v>
                </c:pt>
                <c:pt idx="9">
                  <c:v>3.4552381506659735E-2</c:v>
                </c:pt>
                <c:pt idx="10">
                  <c:v>0.54056759296472823</c:v>
                </c:pt>
                <c:pt idx="11">
                  <c:v>-0.11641035184441134</c:v>
                </c:pt>
                <c:pt idx="12">
                  <c:v>-6.6350862024112806E-2</c:v>
                </c:pt>
                <c:pt idx="13">
                  <c:v>-0.12340567325735988</c:v>
                </c:pt>
                <c:pt idx="14">
                  <c:v>-8.0789254927321003E-2</c:v>
                </c:pt>
                <c:pt idx="15">
                  <c:v>0.2120793317088297</c:v>
                </c:pt>
                <c:pt idx="16">
                  <c:v>0.12992542248210881</c:v>
                </c:pt>
                <c:pt idx="17">
                  <c:v>-8.6384614198820694E-2</c:v>
                </c:pt>
                <c:pt idx="18">
                  <c:v>1.9851768552731529E-2</c:v>
                </c:pt>
                <c:pt idx="19">
                  <c:v>-3.5003573573333703E-2</c:v>
                </c:pt>
                <c:pt idx="20">
                  <c:v>6.4061308052876534E-2</c:v>
                </c:pt>
                <c:pt idx="21">
                  <c:v>-0.12707427588161058</c:v>
                </c:pt>
                <c:pt idx="22">
                  <c:v>1.6129381929883717E-2</c:v>
                </c:pt>
                <c:pt idx="23">
                  <c:v>-2.1564177915840525E-2</c:v>
                </c:pt>
                <c:pt idx="24">
                  <c:v>-9.4220855077869856E-2</c:v>
                </c:pt>
                <c:pt idx="25">
                  <c:v>6.6594788802938593E-2</c:v>
                </c:pt>
                <c:pt idx="26">
                  <c:v>8.3269557843634281E-2</c:v>
                </c:pt>
                <c:pt idx="27">
                  <c:v>-0.1116805596764142</c:v>
                </c:pt>
                <c:pt idx="28">
                  <c:v>-5.7803629154994252E-3</c:v>
                </c:pt>
                <c:pt idx="29">
                  <c:v>-3.8409448114871181E-2</c:v>
                </c:pt>
                <c:pt idx="30">
                  <c:v>-0.13181170174499601</c:v>
                </c:pt>
                <c:pt idx="31">
                  <c:v>1.3652089168327263E-2</c:v>
                </c:pt>
                <c:pt idx="32">
                  <c:v>-2.4014876203873853E-2</c:v>
                </c:pt>
                <c:pt idx="33">
                  <c:v>0.15117005168912048</c:v>
                </c:pt>
                <c:pt idx="34">
                  <c:v>0.19713664257909519</c:v>
                </c:pt>
                <c:pt idx="35">
                  <c:v>0.11995931507897897</c:v>
                </c:pt>
                <c:pt idx="36">
                  <c:v>7.3331273085549514E-2</c:v>
                </c:pt>
                <c:pt idx="37">
                  <c:v>-0.25391520998096345</c:v>
                </c:pt>
                <c:pt idx="38">
                  <c:v>-9.2709398104267454E-2</c:v>
                </c:pt>
                <c:pt idx="39">
                  <c:v>-2.8612322810322348E-3</c:v>
                </c:pt>
                <c:pt idx="40">
                  <c:v>3.1032109247728461E-2</c:v>
                </c:pt>
                <c:pt idx="41">
                  <c:v>-2.8170876966696335E-2</c:v>
                </c:pt>
                <c:pt idx="42">
                  <c:v>-1.7291497110060994E-2</c:v>
                </c:pt>
                <c:pt idx="43">
                  <c:v>-0.10406935989420638</c:v>
                </c:pt>
                <c:pt idx="44">
                  <c:v>9.8238439583413259E-2</c:v>
                </c:pt>
                <c:pt idx="45">
                  <c:v>-0.14783538072278535</c:v>
                </c:pt>
                <c:pt idx="46">
                  <c:v>-3.3955890011381604E-3</c:v>
                </c:pt>
                <c:pt idx="47">
                  <c:v>3.6732009268729944E-2</c:v>
                </c:pt>
                <c:pt idx="48">
                  <c:v>0.24326756701103461</c:v>
                </c:pt>
                <c:pt idx="49">
                  <c:v>6.4699176612251996E-2</c:v>
                </c:pt>
                <c:pt idx="50">
                  <c:v>3.3178398697318603E-2</c:v>
                </c:pt>
                <c:pt idx="51">
                  <c:v>-0.172578960595136</c:v>
                </c:pt>
                <c:pt idx="52">
                  <c:v>0.14180730192838245</c:v>
                </c:pt>
                <c:pt idx="53">
                  <c:v>-5.1799495360141459E-2</c:v>
                </c:pt>
                <c:pt idx="54">
                  <c:v>0.18863072598721933</c:v>
                </c:pt>
                <c:pt idx="55">
                  <c:v>0.10536051565782635</c:v>
                </c:pt>
                <c:pt idx="56">
                  <c:v>5.1481955835143409E-2</c:v>
                </c:pt>
                <c:pt idx="57">
                  <c:v>-0.10575884268958169</c:v>
                </c:pt>
                <c:pt idx="58">
                  <c:v>0.10575884268958165</c:v>
                </c:pt>
                <c:pt idx="59">
                  <c:v>0.18142509774691756</c:v>
                </c:pt>
              </c:numCache>
            </c:numRef>
          </c:yVal>
        </c:ser>
        <c:axId val="75596928"/>
        <c:axId val="75598464"/>
      </c:scatterChart>
      <c:valAx>
        <c:axId val="75596928"/>
        <c:scaling>
          <c:orientation val="minMax"/>
          <c:max val="0.2"/>
          <c:min val="-0.2"/>
        </c:scaling>
        <c:axPos val="b"/>
        <c:numFmt formatCode="General" sourceLinked="1"/>
        <c:tickLblPos val="nextTo"/>
        <c:crossAx val="75598464"/>
        <c:crosses val="autoZero"/>
        <c:crossBetween val="midCat"/>
      </c:valAx>
      <c:valAx>
        <c:axId val="75598464"/>
        <c:scaling>
          <c:orientation val="minMax"/>
          <c:max val="0.2"/>
          <c:min val="-0.2"/>
        </c:scaling>
        <c:axPos val="l"/>
        <c:numFmt formatCode="General" sourceLinked="1"/>
        <c:tickLblPos val="nextTo"/>
        <c:crossAx val="75596928"/>
        <c:crosses val="autoZero"/>
        <c:crossBetween val="midCat"/>
      </c:valAx>
    </c:plotArea>
    <c:plotVisOnly val="1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142874</xdr:colOff>
      <xdr:row>1</xdr:row>
      <xdr:rowOff>161924</xdr:rowOff>
    </xdr:from>
    <xdr:to>
      <xdr:col>14</xdr:col>
      <xdr:colOff>504825</xdr:colOff>
      <xdr:row>35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142874</xdr:colOff>
      <xdr:row>7</xdr:row>
      <xdr:rowOff>161924</xdr:rowOff>
    </xdr:from>
    <xdr:to>
      <xdr:col>16</xdr:col>
      <xdr:colOff>257175</xdr:colOff>
      <xdr:row>41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104774</xdr:colOff>
      <xdr:row>10</xdr:row>
      <xdr:rowOff>19049</xdr:rowOff>
    </xdr:from>
    <xdr:to>
      <xdr:col>14</xdr:col>
      <xdr:colOff>123825</xdr:colOff>
      <xdr:row>43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0"/>
  <sheetViews>
    <sheetView showGridLines="0" tabSelected="1" zoomScaleNormal="100" workbookViewId="0">
      <selection activeCell="O1" sqref="O1"/>
    </sheetView>
  </sheetViews>
  <sheetFormatPr defaultRowHeight="9.75"/>
  <cols>
    <col min="1" max="1" width="10.25" style="5" bestFit="1" customWidth="1"/>
    <col min="2" max="2" width="10.25" style="5" customWidth="1"/>
    <col min="3" max="3" width="13.5" style="5" bestFit="1" customWidth="1"/>
    <col min="4" max="4" width="14.125" style="5" customWidth="1"/>
    <col min="5" max="13" width="9" style="5" customWidth="1"/>
    <col min="14" max="16384" width="9" style="5"/>
  </cols>
  <sheetData>
    <row r="1" spans="1:4" ht="12.75">
      <c r="B1" s="40" t="s">
        <v>1</v>
      </c>
      <c r="C1" s="40"/>
      <c r="D1" s="40"/>
    </row>
    <row r="2" spans="1:4" ht="12.75">
      <c r="B2" s="27" t="s">
        <v>0</v>
      </c>
      <c r="C2" s="7" t="s">
        <v>8</v>
      </c>
      <c r="D2" s="7" t="s">
        <v>12</v>
      </c>
    </row>
    <row r="3" spans="1:4">
      <c r="A3" s="29">
        <v>39448</v>
      </c>
      <c r="B3" s="36">
        <f>'6-11'!B9</f>
        <v>1346.3100589999999</v>
      </c>
      <c r="C3" s="36">
        <f>'6-11'!C9</f>
        <v>661</v>
      </c>
      <c r="D3" s="39">
        <f>'6-12'!C9</f>
        <v>460</v>
      </c>
    </row>
    <row r="4" spans="1:4">
      <c r="A4" s="29">
        <v>39479</v>
      </c>
      <c r="B4" s="36">
        <f>'6-11'!B10</f>
        <v>1324.280029</v>
      </c>
      <c r="C4" s="36">
        <f>'6-11'!C10</f>
        <v>608</v>
      </c>
      <c r="D4" s="39">
        <f>'6-12'!C10</f>
        <v>513</v>
      </c>
    </row>
    <row r="5" spans="1:4">
      <c r="A5" s="29">
        <v>39508</v>
      </c>
      <c r="B5" s="36">
        <f>'6-11'!B11</f>
        <v>1212.959961</v>
      </c>
      <c r="C5" s="36">
        <f>'6-11'!C11</f>
        <v>508</v>
      </c>
      <c r="D5" s="39">
        <f>'6-12'!C11</f>
        <v>624</v>
      </c>
    </row>
    <row r="6" spans="1:4">
      <c r="A6" s="29">
        <v>39539</v>
      </c>
      <c r="B6" s="36">
        <f>'6-11'!B12</f>
        <v>1358.650024</v>
      </c>
      <c r="C6" s="36">
        <f>'6-11'!C12</f>
        <v>551</v>
      </c>
      <c r="D6" s="39">
        <f>'6-12'!C12</f>
        <v>716</v>
      </c>
    </row>
    <row r="7" spans="1:4">
      <c r="A7" s="29">
        <v>39569</v>
      </c>
      <c r="B7" s="36">
        <f>'6-11'!B13</f>
        <v>1408.1400149999999</v>
      </c>
      <c r="C7" s="36">
        <f>'6-11'!C13</f>
        <v>554</v>
      </c>
      <c r="D7" s="39">
        <f>'6-12'!C13</f>
        <v>610</v>
      </c>
    </row>
    <row r="8" spans="1:4">
      <c r="A8" s="29">
        <v>39600</v>
      </c>
      <c r="B8" s="36">
        <f>'6-11'!B14</f>
        <v>1320.099976</v>
      </c>
      <c r="C8" s="36">
        <f>'6-11'!C14</f>
        <v>551</v>
      </c>
      <c r="D8" s="39">
        <f>'6-12'!C14</f>
        <v>436</v>
      </c>
    </row>
    <row r="9" spans="1:4">
      <c r="A9" s="29">
        <v>39630</v>
      </c>
      <c r="B9" s="36">
        <f>'6-11'!B15</f>
        <v>1303.619995</v>
      </c>
      <c r="C9" s="36">
        <f>'6-11'!C15</f>
        <v>597</v>
      </c>
      <c r="D9" s="39">
        <f>'6-12'!C15</f>
        <v>536</v>
      </c>
    </row>
    <row r="10" spans="1:4">
      <c r="A10" s="29">
        <v>39661</v>
      </c>
      <c r="B10" s="36">
        <f>'6-11'!B16</f>
        <v>1254.709961</v>
      </c>
      <c r="C10" s="36">
        <f>'6-11'!C16</f>
        <v>562</v>
      </c>
      <c r="D10" s="39">
        <f>'6-12'!C16</f>
        <v>489</v>
      </c>
    </row>
    <row r="11" spans="1:4">
      <c r="A11" s="29">
        <v>39692</v>
      </c>
      <c r="B11" s="36">
        <f>'6-11'!B17</f>
        <v>1087.410034</v>
      </c>
      <c r="C11" s="36">
        <f>'6-11'!C17</f>
        <v>498</v>
      </c>
      <c r="D11" s="39">
        <f>'6-12'!C17</f>
        <v>490</v>
      </c>
    </row>
    <row r="12" spans="1:4">
      <c r="A12" s="29">
        <v>39722</v>
      </c>
      <c r="B12" s="36">
        <f>'6-11'!B18</f>
        <v>867.12</v>
      </c>
      <c r="C12" s="36">
        <f>'6-11'!C18</f>
        <v>381</v>
      </c>
      <c r="D12" s="39">
        <f>'6-12'!C18</f>
        <v>256</v>
      </c>
    </row>
    <row r="13" spans="1:4">
      <c r="A13" s="29">
        <v>39753</v>
      </c>
      <c r="B13" s="36">
        <f>'6-11'!B19</f>
        <v>834.82</v>
      </c>
      <c r="C13" s="36">
        <f>'6-11'!C19</f>
        <v>380</v>
      </c>
      <c r="D13" s="39">
        <f>'6-12'!C19</f>
        <v>265</v>
      </c>
    </row>
    <row r="14" spans="1:4">
      <c r="A14" s="29">
        <v>39783</v>
      </c>
      <c r="B14" s="36">
        <f>'6-11'!B20</f>
        <v>859.24</v>
      </c>
      <c r="C14" s="36">
        <f>'6-11'!C20</f>
        <v>449</v>
      </c>
      <c r="D14" s="39">
        <f>'6-12'!C20</f>
        <v>455</v>
      </c>
    </row>
    <row r="15" spans="1:4">
      <c r="A15" s="29">
        <v>39814</v>
      </c>
      <c r="B15" s="36">
        <f>'6-11'!B21</f>
        <v>794.03</v>
      </c>
      <c r="C15" s="36">
        <f>'6-11'!C21</f>
        <v>394</v>
      </c>
      <c r="D15" s="39">
        <f>'6-12'!C21</f>
        <v>405</v>
      </c>
    </row>
    <row r="16" spans="1:4">
      <c r="A16" s="29">
        <v>39845</v>
      </c>
      <c r="B16" s="36">
        <f>'6-11'!B22</f>
        <v>756.71</v>
      </c>
      <c r="C16" s="36">
        <f>'6-11'!C22</f>
        <v>382</v>
      </c>
      <c r="D16" s="39">
        <f>'6-12'!C22</f>
        <v>379</v>
      </c>
    </row>
    <row r="17" spans="1:4">
      <c r="A17" s="29">
        <v>39873</v>
      </c>
      <c r="B17" s="36">
        <f>'6-11'!B23</f>
        <v>773.66</v>
      </c>
      <c r="C17" s="36">
        <f>'6-11'!C23</f>
        <v>412</v>
      </c>
      <c r="D17" s="39">
        <f>'6-12'!C23</f>
        <v>335</v>
      </c>
    </row>
    <row r="18" spans="1:4">
      <c r="A18" s="29">
        <v>39904</v>
      </c>
      <c r="B18" s="36">
        <f>'6-11'!B24</f>
        <v>837.79</v>
      </c>
      <c r="C18" s="36">
        <f>'6-11'!C24</f>
        <v>420</v>
      </c>
      <c r="D18" s="39">
        <f>'6-12'!C24</f>
        <v>309</v>
      </c>
    </row>
    <row r="19" spans="1:4">
      <c r="A19" s="29">
        <v>39934</v>
      </c>
      <c r="B19" s="36">
        <f>'6-11'!B25</f>
        <v>897.91</v>
      </c>
      <c r="C19" s="36">
        <f>'6-11'!C25</f>
        <v>431</v>
      </c>
      <c r="D19" s="39">
        <f>'6-12'!C25</f>
        <v>382</v>
      </c>
    </row>
    <row r="20" spans="1:4">
      <c r="A20" s="29">
        <v>39965</v>
      </c>
      <c r="B20" s="36">
        <f>'6-11'!B26</f>
        <v>929.76</v>
      </c>
      <c r="C20" s="36">
        <f>'6-11'!C26</f>
        <v>487</v>
      </c>
      <c r="D20" s="39">
        <f>'6-12'!C26</f>
        <v>435</v>
      </c>
    </row>
    <row r="21" spans="1:4">
      <c r="A21" s="29">
        <v>39995</v>
      </c>
      <c r="B21" s="36">
        <f>'6-11'!B27</f>
        <v>950.26</v>
      </c>
      <c r="C21" s="36">
        <f>'6-11'!C27</f>
        <v>464</v>
      </c>
      <c r="D21" s="39">
        <f>'6-12'!C27</f>
        <v>399</v>
      </c>
    </row>
    <row r="22" spans="1:4">
      <c r="A22" s="29">
        <v>40026</v>
      </c>
      <c r="B22" s="36">
        <f>'6-11'!B28</f>
        <v>965.73</v>
      </c>
      <c r="C22" s="36">
        <f>'6-11'!C28</f>
        <v>457</v>
      </c>
      <c r="D22" s="39">
        <f>'6-12'!C28</f>
        <v>407</v>
      </c>
    </row>
    <row r="23" spans="1:4">
      <c r="A23" s="29">
        <v>40057</v>
      </c>
      <c r="B23" s="36">
        <f>'6-11'!B29</f>
        <v>909.84002699999996</v>
      </c>
      <c r="C23" s="36">
        <f>'6-11'!C29</f>
        <v>430</v>
      </c>
      <c r="D23" s="39">
        <f>'6-12'!C29</f>
        <v>393</v>
      </c>
    </row>
    <row r="24" spans="1:4">
      <c r="A24" s="29">
        <v>40087</v>
      </c>
      <c r="B24" s="36">
        <f>'6-11'!B30</f>
        <v>894.669983</v>
      </c>
      <c r="C24" s="36">
        <f>'6-11'!C30</f>
        <v>398</v>
      </c>
      <c r="D24" s="39">
        <f>'6-12'!C30</f>
        <v>419</v>
      </c>
    </row>
    <row r="25" spans="1:4">
      <c r="A25" s="29">
        <v>40118</v>
      </c>
      <c r="B25" s="36">
        <f>'6-11'!B31</f>
        <v>839.94</v>
      </c>
      <c r="C25" s="36">
        <f>'6-11'!C31</f>
        <v>379</v>
      </c>
      <c r="D25" s="39">
        <f>'6-12'!C31</f>
        <v>369</v>
      </c>
    </row>
    <row r="26" spans="1:4">
      <c r="A26" s="29">
        <v>40148</v>
      </c>
      <c r="B26" s="36">
        <f>'6-11'!B32</f>
        <v>907.59</v>
      </c>
      <c r="C26" s="36">
        <f>'6-11'!C32</f>
        <v>370</v>
      </c>
      <c r="D26" s="39">
        <f>'6-12'!C32</f>
        <v>375</v>
      </c>
    </row>
    <row r="27" spans="1:4">
      <c r="A27" s="29">
        <v>40179</v>
      </c>
      <c r="B27" s="36">
        <f>'6-11'!B33</f>
        <v>901.12</v>
      </c>
      <c r="C27" s="36">
        <f>'6-11'!C33</f>
        <v>366</v>
      </c>
      <c r="D27" s="39">
        <f>'6-12'!C33</f>
        <v>367</v>
      </c>
    </row>
    <row r="28" spans="1:4">
      <c r="A28" s="29">
        <v>40210</v>
      </c>
      <c r="B28" s="36">
        <f>'6-11'!B34</f>
        <v>894.1</v>
      </c>
      <c r="C28" s="36">
        <f>'6-11'!C34</f>
        <v>377</v>
      </c>
      <c r="D28" s="39">
        <f>'6-12'!C34</f>
        <v>334</v>
      </c>
    </row>
    <row r="29" spans="1:4">
      <c r="A29" s="29">
        <v>40238</v>
      </c>
      <c r="B29" s="36">
        <f>'6-11'!B35</f>
        <v>978.81</v>
      </c>
      <c r="C29" s="36">
        <f>'6-11'!C35</f>
        <v>391</v>
      </c>
      <c r="D29" s="39">
        <f>'6-12'!C35</f>
        <v>357</v>
      </c>
    </row>
    <row r="30" spans="1:4">
      <c r="A30" s="29">
        <v>40269</v>
      </c>
      <c r="B30" s="36">
        <f>'6-11'!B36</f>
        <v>987.04</v>
      </c>
      <c r="C30" s="36">
        <f>'6-11'!C36</f>
        <v>394</v>
      </c>
      <c r="D30" s="39">
        <f>'6-12'!C36</f>
        <v>388</v>
      </c>
    </row>
    <row r="31" spans="1:4">
      <c r="A31" s="29">
        <v>40299</v>
      </c>
      <c r="B31" s="36">
        <f>'6-11'!B37</f>
        <v>880.46</v>
      </c>
      <c r="C31" s="36">
        <f>'6-11'!C37</f>
        <v>364</v>
      </c>
      <c r="D31" s="39">
        <f>'6-12'!C37</f>
        <v>347</v>
      </c>
    </row>
    <row r="32" spans="1:4">
      <c r="A32" s="29">
        <v>40330</v>
      </c>
      <c r="B32" s="36">
        <f>'6-11'!B38</f>
        <v>841.42</v>
      </c>
      <c r="C32" s="36">
        <f>'6-11'!C38</f>
        <v>362</v>
      </c>
      <c r="D32" s="39">
        <f>'6-12'!C38</f>
        <v>345</v>
      </c>
    </row>
    <row r="33" spans="1:13">
      <c r="A33" s="29">
        <v>40360</v>
      </c>
      <c r="B33" s="36">
        <f>'6-11'!B39</f>
        <v>849.5</v>
      </c>
      <c r="C33" s="36">
        <f>'6-11'!C39</f>
        <v>372</v>
      </c>
      <c r="D33" s="39">
        <f>'6-12'!C39</f>
        <v>332</v>
      </c>
    </row>
    <row r="34" spans="1:13">
      <c r="A34" s="29">
        <v>40391</v>
      </c>
      <c r="B34" s="36">
        <f>'6-11'!B40</f>
        <v>804.67</v>
      </c>
      <c r="C34" s="36">
        <f>'6-11'!C40</f>
        <v>384</v>
      </c>
      <c r="D34" s="39">
        <f>'6-12'!C40</f>
        <v>291</v>
      </c>
    </row>
    <row r="35" spans="1:13">
      <c r="A35" s="29">
        <v>40422</v>
      </c>
      <c r="B35" s="36">
        <f>'6-11'!B41</f>
        <v>829.51</v>
      </c>
      <c r="C35" s="36">
        <f>'6-11'!C41</f>
        <v>369</v>
      </c>
      <c r="D35" s="39">
        <f>'6-12'!C41</f>
        <v>295</v>
      </c>
    </row>
    <row r="36" spans="1:13">
      <c r="A36" s="29">
        <v>40452</v>
      </c>
      <c r="B36" s="36">
        <f>'6-11'!B42</f>
        <v>810.91</v>
      </c>
      <c r="C36" s="36">
        <f>'6-11'!C42</f>
        <v>360</v>
      </c>
      <c r="D36" s="39">
        <f>'6-12'!C42</f>
        <v>288</v>
      </c>
    </row>
    <row r="37" spans="1:13">
      <c r="A37" s="29">
        <v>40483</v>
      </c>
      <c r="B37" s="36">
        <f>'6-11'!B43</f>
        <v>860.94</v>
      </c>
      <c r="C37" s="36">
        <f>'6-11'!C43</f>
        <v>370</v>
      </c>
      <c r="D37" s="39">
        <f>'6-12'!C43</f>
        <v>335</v>
      </c>
    </row>
    <row r="38" spans="1:13">
      <c r="A38" s="29">
        <v>40513</v>
      </c>
      <c r="B38" s="36">
        <f>'6-11'!B44</f>
        <v>898.8</v>
      </c>
      <c r="C38" s="36">
        <f>'6-11'!C44</f>
        <v>372</v>
      </c>
      <c r="D38" s="39">
        <f>'6-12'!C44</f>
        <v>408</v>
      </c>
      <c r="E38" s="21"/>
      <c r="F38" s="21"/>
      <c r="G38" s="21"/>
      <c r="H38" s="21"/>
      <c r="I38" s="21"/>
      <c r="J38" s="21"/>
      <c r="K38" s="21"/>
      <c r="L38" s="21"/>
      <c r="M38" s="21"/>
    </row>
    <row r="39" spans="1:13">
      <c r="A39" s="29">
        <v>40544</v>
      </c>
      <c r="B39" s="36">
        <f>'6-11'!B45</f>
        <v>910.08</v>
      </c>
      <c r="C39" s="36">
        <f>'6-11'!C45</f>
        <v>372</v>
      </c>
      <c r="D39" s="39">
        <f>'6-12'!C45</f>
        <v>460</v>
      </c>
      <c r="E39" s="21"/>
      <c r="F39" s="21"/>
      <c r="G39" s="21"/>
      <c r="H39" s="21"/>
      <c r="I39" s="21"/>
      <c r="J39" s="21"/>
      <c r="K39" s="21"/>
      <c r="L39" s="21"/>
      <c r="M39" s="21"/>
    </row>
    <row r="40" spans="1:13">
      <c r="A40" s="29">
        <v>40575</v>
      </c>
      <c r="B40" s="36">
        <f>'6-11'!B46</f>
        <v>951.27</v>
      </c>
      <c r="C40" s="36">
        <f>'6-11'!C46</f>
        <v>379</v>
      </c>
      <c r="D40" s="39">
        <f>'6-12'!C46</f>
        <v>495</v>
      </c>
      <c r="E40" s="22"/>
      <c r="F40" s="22"/>
      <c r="G40" s="21"/>
      <c r="H40" s="21"/>
      <c r="I40" s="21"/>
      <c r="J40" s="21"/>
      <c r="K40" s="21"/>
      <c r="L40" s="21"/>
      <c r="M40" s="21"/>
    </row>
    <row r="41" spans="1:13">
      <c r="A41" s="29">
        <v>40603</v>
      </c>
      <c r="B41" s="36">
        <f>'6-11'!B47</f>
        <v>869.38</v>
      </c>
      <c r="C41" s="36">
        <f>'6-11'!C47</f>
        <v>345</v>
      </c>
      <c r="D41" s="39">
        <f>'6-12'!C47</f>
        <v>384</v>
      </c>
      <c r="E41" s="8"/>
      <c r="F41" s="8"/>
      <c r="G41" s="21"/>
      <c r="H41" s="21"/>
      <c r="I41" s="21"/>
      <c r="J41" s="21"/>
      <c r="K41" s="21"/>
      <c r="L41" s="21"/>
      <c r="M41" s="21"/>
    </row>
    <row r="42" spans="1:13">
      <c r="A42" s="29">
        <v>40634</v>
      </c>
      <c r="B42" s="36">
        <f>'6-11'!B48</f>
        <v>851.85</v>
      </c>
      <c r="C42" s="36">
        <f>'6-11'!C48</f>
        <v>334</v>
      </c>
      <c r="D42" s="39">
        <f>'6-12'!C48</f>
        <v>350</v>
      </c>
      <c r="E42" s="8"/>
      <c r="F42" s="8"/>
      <c r="G42" s="21"/>
      <c r="H42" s="21"/>
      <c r="I42" s="21"/>
      <c r="J42" s="21"/>
      <c r="K42" s="21"/>
      <c r="L42" s="21"/>
      <c r="M42" s="21"/>
    </row>
    <row r="43" spans="1:13">
      <c r="A43" s="29">
        <v>40664</v>
      </c>
      <c r="B43" s="36">
        <f>'6-11'!B49</f>
        <v>838.48</v>
      </c>
      <c r="C43" s="36">
        <f>'6-11'!C49</f>
        <v>336</v>
      </c>
      <c r="D43" s="39">
        <f>'6-12'!C49</f>
        <v>349</v>
      </c>
      <c r="E43" s="8"/>
      <c r="F43" s="8"/>
      <c r="G43" s="21"/>
      <c r="H43" s="21"/>
      <c r="I43" s="21"/>
      <c r="J43" s="21"/>
      <c r="K43" s="21"/>
      <c r="L43" s="21"/>
      <c r="M43" s="21"/>
    </row>
    <row r="44" spans="1:13">
      <c r="A44" s="29">
        <v>40695</v>
      </c>
      <c r="B44" s="36">
        <f>'6-11'!B50</f>
        <v>849.22</v>
      </c>
      <c r="C44" s="36">
        <f>'6-11'!C50</f>
        <v>334</v>
      </c>
      <c r="D44" s="39">
        <f>'6-12'!C50</f>
        <v>360</v>
      </c>
      <c r="E44" s="8"/>
      <c r="F44" s="8"/>
      <c r="G44" s="21"/>
      <c r="H44" s="21"/>
      <c r="I44" s="21"/>
      <c r="J44" s="21"/>
      <c r="K44" s="21"/>
      <c r="L44" s="21"/>
      <c r="M44" s="21"/>
    </row>
    <row r="45" spans="1:13">
      <c r="A45" s="29">
        <v>40725</v>
      </c>
      <c r="B45" s="36">
        <f>'6-11'!B51</f>
        <v>841.37</v>
      </c>
      <c r="C45" s="36">
        <f>'6-11'!C51</f>
        <v>346</v>
      </c>
      <c r="D45" s="39">
        <f>'6-12'!C51</f>
        <v>350</v>
      </c>
      <c r="E45" s="8"/>
      <c r="F45" s="8"/>
      <c r="G45" s="21"/>
      <c r="H45" s="21"/>
      <c r="I45" s="21"/>
      <c r="J45" s="21"/>
      <c r="K45" s="21"/>
      <c r="L45" s="21"/>
      <c r="M45" s="21"/>
    </row>
    <row r="46" spans="1:13">
      <c r="A46" s="29">
        <v>40756</v>
      </c>
      <c r="B46" s="36">
        <f>'6-11'!B52</f>
        <v>770.6</v>
      </c>
      <c r="C46" s="36">
        <f>'6-11'!C52</f>
        <v>370</v>
      </c>
      <c r="D46" s="39">
        <f>'6-12'!C52</f>
        <v>344</v>
      </c>
      <c r="E46" s="21"/>
      <c r="F46" s="21"/>
      <c r="G46" s="21"/>
      <c r="H46" s="21"/>
      <c r="I46" s="21"/>
      <c r="J46" s="21"/>
      <c r="K46" s="21"/>
      <c r="L46" s="21"/>
      <c r="M46" s="21"/>
    </row>
    <row r="47" spans="1:13">
      <c r="A47" s="29">
        <v>40787</v>
      </c>
      <c r="B47" s="36">
        <f>'6-11'!B53</f>
        <v>761.17</v>
      </c>
      <c r="C47" s="36">
        <f>'6-11'!C53</f>
        <v>390</v>
      </c>
      <c r="D47" s="39">
        <f>'6-12'!C53</f>
        <v>310</v>
      </c>
      <c r="E47" s="21"/>
      <c r="F47" s="21"/>
      <c r="G47" s="21"/>
      <c r="H47" s="21"/>
      <c r="I47" s="21"/>
      <c r="J47" s="21"/>
      <c r="K47" s="21"/>
      <c r="L47" s="21"/>
      <c r="M47" s="21"/>
    </row>
    <row r="48" spans="1:13">
      <c r="A48" s="29">
        <v>40817</v>
      </c>
      <c r="B48" s="36">
        <f>'6-11'!B54</f>
        <v>764.06</v>
      </c>
      <c r="C48" s="36">
        <f>'6-11'!C54</f>
        <v>380</v>
      </c>
      <c r="D48" s="39">
        <f>'6-12'!C54</f>
        <v>342</v>
      </c>
      <c r="E48" s="23"/>
      <c r="F48" s="23"/>
      <c r="G48" s="23"/>
      <c r="H48" s="23"/>
      <c r="I48" s="23"/>
      <c r="J48" s="23"/>
      <c r="K48" s="21"/>
      <c r="L48" s="21"/>
      <c r="M48" s="21"/>
    </row>
    <row r="49" spans="1:13">
      <c r="A49" s="29">
        <v>40848</v>
      </c>
      <c r="B49" s="36">
        <f>'6-11'!B55</f>
        <v>728.46</v>
      </c>
      <c r="C49" s="36">
        <f>'6-11'!C55</f>
        <v>370</v>
      </c>
      <c r="D49" s="39">
        <f>'6-12'!C55</f>
        <v>295</v>
      </c>
      <c r="E49" s="8"/>
      <c r="F49" s="8"/>
      <c r="G49" s="8"/>
      <c r="H49" s="8"/>
      <c r="I49" s="8"/>
      <c r="J49" s="8"/>
      <c r="K49" s="21"/>
      <c r="L49" s="21"/>
      <c r="M49" s="21"/>
    </row>
    <row r="50" spans="1:13">
      <c r="A50" s="29">
        <v>40878</v>
      </c>
      <c r="B50" s="36">
        <f>'6-11'!B56</f>
        <v>728.61</v>
      </c>
      <c r="C50" s="36">
        <f>'6-11'!C56</f>
        <v>379</v>
      </c>
      <c r="D50" s="39">
        <f>'6-12'!C56</f>
        <v>294</v>
      </c>
      <c r="E50" s="8"/>
      <c r="F50" s="8"/>
      <c r="G50" s="8"/>
      <c r="H50" s="8"/>
      <c r="I50" s="8"/>
      <c r="J50" s="8"/>
      <c r="K50" s="21"/>
      <c r="L50" s="21"/>
      <c r="M50" s="21"/>
    </row>
    <row r="51" spans="1:13">
      <c r="A51" s="29">
        <v>40909</v>
      </c>
      <c r="B51" s="36">
        <f>'6-11'!B57</f>
        <v>755.27</v>
      </c>
      <c r="C51" s="36">
        <f>'6-11'!C57</f>
        <v>375</v>
      </c>
      <c r="D51" s="39">
        <f>'6-12'!C57</f>
        <v>305</v>
      </c>
      <c r="E51" s="8"/>
      <c r="F51" s="8"/>
      <c r="G51" s="8"/>
      <c r="H51" s="8"/>
      <c r="I51" s="8"/>
      <c r="J51" s="8"/>
      <c r="K51" s="21"/>
      <c r="L51" s="21"/>
      <c r="M51" s="21"/>
    </row>
    <row r="52" spans="1:13">
      <c r="A52" s="29">
        <v>40940</v>
      </c>
      <c r="B52" s="36">
        <f>'6-11'!B58</f>
        <v>835.96</v>
      </c>
      <c r="C52" s="36">
        <f>'6-11'!C58</f>
        <v>391</v>
      </c>
      <c r="D52" s="39">
        <f>'6-12'!C58</f>
        <v>389</v>
      </c>
      <c r="E52" s="21"/>
      <c r="F52" s="21"/>
      <c r="G52" s="21"/>
      <c r="H52" s="21"/>
      <c r="I52" s="21"/>
      <c r="J52" s="21"/>
      <c r="K52" s="21"/>
      <c r="L52" s="21"/>
      <c r="M52" s="21"/>
    </row>
    <row r="53" spans="1:13">
      <c r="A53" s="29">
        <v>40969</v>
      </c>
      <c r="B53" s="36">
        <f>'6-11'!B59</f>
        <v>854.35</v>
      </c>
      <c r="C53" s="36">
        <f>'6-11'!C59</f>
        <v>393</v>
      </c>
      <c r="D53" s="39">
        <f>'6-12'!C59</f>
        <v>415</v>
      </c>
      <c r="E53" s="23"/>
      <c r="F53" s="23"/>
      <c r="G53" s="23"/>
      <c r="H53" s="23"/>
      <c r="I53" s="23"/>
      <c r="J53" s="23"/>
      <c r="K53" s="23"/>
      <c r="L53" s="23"/>
      <c r="M53" s="23"/>
    </row>
    <row r="54" spans="1:13">
      <c r="A54" s="29">
        <v>41000</v>
      </c>
      <c r="B54" s="36">
        <f>'6-11'!B60</f>
        <v>804.27</v>
      </c>
      <c r="C54" s="36">
        <f>'6-11'!C60</f>
        <v>374</v>
      </c>
      <c r="D54" s="39">
        <f>'6-12'!C60</f>
        <v>429</v>
      </c>
      <c r="E54" s="8"/>
      <c r="F54" s="8"/>
      <c r="G54" s="8"/>
      <c r="H54" s="8"/>
      <c r="I54" s="8"/>
      <c r="J54" s="8"/>
      <c r="K54" s="8"/>
      <c r="L54" s="8"/>
      <c r="M54" s="8"/>
    </row>
    <row r="55" spans="1:13">
      <c r="A55" s="29">
        <v>41030</v>
      </c>
      <c r="B55" s="36">
        <f>'6-11'!B61</f>
        <v>719.49</v>
      </c>
      <c r="C55" s="36">
        <f>'6-11'!C61</f>
        <v>348</v>
      </c>
      <c r="D55" s="39">
        <f>'6-12'!C61</f>
        <v>361</v>
      </c>
      <c r="E55" s="8"/>
      <c r="F55" s="8"/>
      <c r="G55" s="8"/>
      <c r="H55" s="8"/>
      <c r="I55" s="8"/>
      <c r="J55" s="8"/>
      <c r="K55" s="8"/>
      <c r="L55" s="8"/>
      <c r="M55" s="8"/>
    </row>
    <row r="56" spans="1:13">
      <c r="A56" s="29">
        <v>41061</v>
      </c>
      <c r="B56" s="36">
        <f>'6-11'!B62</f>
        <v>770.08</v>
      </c>
      <c r="C56" s="36">
        <f>'6-11'!C62</f>
        <v>375</v>
      </c>
      <c r="D56" s="39">
        <f>'6-12'!C62</f>
        <v>416</v>
      </c>
      <c r="E56" s="21"/>
      <c r="F56" s="21"/>
      <c r="G56" s="21"/>
      <c r="H56" s="21"/>
      <c r="I56" s="21"/>
      <c r="J56" s="21"/>
      <c r="K56" s="21"/>
      <c r="L56" s="21"/>
      <c r="M56" s="21"/>
    </row>
    <row r="57" spans="1:13">
      <c r="A57" s="29">
        <v>41091</v>
      </c>
      <c r="B57" s="36">
        <f>'6-11'!B63</f>
        <v>736.31</v>
      </c>
      <c r="C57" s="36">
        <f>'6-11'!C63</f>
        <v>376</v>
      </c>
      <c r="D57" s="39">
        <f>'6-12'!C63</f>
        <v>395</v>
      </c>
      <c r="E57" s="21"/>
      <c r="F57" s="21"/>
      <c r="G57" s="21"/>
      <c r="H57" s="21"/>
      <c r="I57" s="21"/>
      <c r="J57" s="21"/>
      <c r="K57" s="21"/>
      <c r="L57" s="21"/>
      <c r="M57" s="21"/>
    </row>
    <row r="58" spans="1:13">
      <c r="A58" s="29">
        <v>41122</v>
      </c>
      <c r="B58" s="36">
        <f>'6-11'!B64</f>
        <v>731.64</v>
      </c>
      <c r="C58" s="36">
        <f>'6-11'!C64</f>
        <v>385</v>
      </c>
      <c r="D58" s="39">
        <f>'6-12'!C64</f>
        <v>477</v>
      </c>
      <c r="E58" s="21"/>
      <c r="F58" s="21"/>
      <c r="G58" s="21"/>
      <c r="H58" s="21"/>
      <c r="I58" s="21"/>
      <c r="J58" s="21"/>
      <c r="K58" s="21"/>
      <c r="L58" s="21"/>
      <c r="M58" s="21"/>
    </row>
    <row r="59" spans="1:13">
      <c r="A59" s="29">
        <v>41153</v>
      </c>
      <c r="B59" s="36">
        <f>'6-11'!B65</f>
        <v>737.42</v>
      </c>
      <c r="C59" s="36">
        <f>'6-11'!C65</f>
        <v>373</v>
      </c>
      <c r="D59" s="39">
        <f>'6-12'!C65</f>
        <v>530</v>
      </c>
      <c r="E59" s="22"/>
      <c r="F59" s="22"/>
      <c r="G59" s="21"/>
      <c r="H59" s="21"/>
      <c r="I59" s="21"/>
      <c r="J59" s="21"/>
      <c r="K59" s="21"/>
      <c r="L59" s="21"/>
      <c r="M59" s="21"/>
    </row>
    <row r="60" spans="1:13">
      <c r="A60" s="29">
        <v>41183</v>
      </c>
      <c r="B60" s="36">
        <f>'6-11'!B66</f>
        <v>742.33</v>
      </c>
      <c r="C60" s="36">
        <f>'6-11'!C66</f>
        <v>406</v>
      </c>
      <c r="D60" s="39">
        <f>'6-12'!C66</f>
        <v>558</v>
      </c>
      <c r="E60" s="8"/>
      <c r="F60" s="8"/>
      <c r="G60" s="21"/>
      <c r="H60" s="21"/>
      <c r="I60" s="21"/>
      <c r="J60" s="21"/>
      <c r="K60" s="21"/>
      <c r="L60" s="21"/>
      <c r="M60" s="21"/>
    </row>
    <row r="61" spans="1:13">
      <c r="A61" s="29">
        <v>41214</v>
      </c>
      <c r="B61" s="36">
        <f>'6-11'!B67</f>
        <v>781.46</v>
      </c>
      <c r="C61" s="36">
        <f>'6-11'!C67</f>
        <v>423</v>
      </c>
      <c r="D61" s="39">
        <f>'6-12'!C67</f>
        <v>502</v>
      </c>
      <c r="E61" s="8"/>
      <c r="F61" s="8"/>
      <c r="G61" s="21"/>
      <c r="H61" s="21"/>
      <c r="I61" s="21"/>
      <c r="J61" s="21"/>
      <c r="K61" s="21"/>
      <c r="L61" s="21"/>
      <c r="M61" s="21"/>
    </row>
    <row r="62" spans="1:13">
      <c r="A62" s="29">
        <v>41244</v>
      </c>
      <c r="B62" s="36">
        <f>'6-11'!B68</f>
        <v>859.8</v>
      </c>
      <c r="C62" s="36">
        <f>'6-11'!C68</f>
        <v>486</v>
      </c>
      <c r="D62" s="39">
        <f>'6-12'!C68</f>
        <v>558</v>
      </c>
      <c r="E62" s="8"/>
      <c r="F62" s="8"/>
      <c r="G62" s="21"/>
      <c r="H62" s="21"/>
      <c r="I62" s="21"/>
      <c r="J62" s="21"/>
      <c r="K62" s="21"/>
      <c r="L62" s="21"/>
      <c r="M62" s="21"/>
    </row>
    <row r="63" spans="1:13">
      <c r="A63" s="29">
        <v>41275</v>
      </c>
      <c r="B63" s="36">
        <f>'6-11'!B69</f>
        <v>940.25</v>
      </c>
      <c r="C63" s="36">
        <f>'6-11'!C69</f>
        <v>497</v>
      </c>
      <c r="D63" s="39">
        <f>'6-12'!C69</f>
        <v>669</v>
      </c>
      <c r="E63" s="8"/>
      <c r="F63" s="8"/>
      <c r="G63" s="21"/>
      <c r="H63" s="21"/>
      <c r="I63" s="21"/>
      <c r="J63" s="21"/>
      <c r="K63" s="21"/>
      <c r="L63" s="21"/>
      <c r="M63" s="21"/>
    </row>
    <row r="64" spans="1:13">
      <c r="E64" s="8"/>
      <c r="F64" s="8"/>
      <c r="G64" s="21"/>
      <c r="H64" s="21"/>
      <c r="I64" s="21"/>
      <c r="J64" s="21"/>
      <c r="K64" s="21"/>
      <c r="L64" s="21"/>
      <c r="M64" s="21"/>
    </row>
    <row r="65" spans="1:13">
      <c r="E65" s="21"/>
      <c r="F65" s="21"/>
      <c r="G65" s="21"/>
      <c r="H65" s="21"/>
      <c r="I65" s="21"/>
      <c r="J65" s="21"/>
      <c r="K65" s="21"/>
      <c r="L65" s="21"/>
      <c r="M65" s="21"/>
    </row>
    <row r="66" spans="1:13" ht="12.75">
      <c r="B66" s="40" t="s">
        <v>1</v>
      </c>
      <c r="C66" s="40"/>
      <c r="D66" s="40"/>
      <c r="E66" s="21"/>
      <c r="F66" s="21"/>
      <c r="G66" s="21"/>
      <c r="H66" s="21"/>
      <c r="I66" s="21"/>
      <c r="J66" s="21"/>
      <c r="K66" s="21"/>
      <c r="L66" s="21"/>
      <c r="M66" s="21"/>
    </row>
    <row r="67" spans="1:13" s="28" customFormat="1" ht="12.75">
      <c r="A67" s="5"/>
      <c r="B67" s="27" t="s">
        <v>0</v>
      </c>
      <c r="C67" s="7" t="s">
        <v>8</v>
      </c>
      <c r="D67" s="7" t="s">
        <v>12</v>
      </c>
      <c r="F67" s="8"/>
      <c r="G67" s="8"/>
      <c r="H67" s="8"/>
      <c r="I67" s="8"/>
      <c r="J67" s="8"/>
      <c r="K67" s="21"/>
      <c r="L67" s="21"/>
      <c r="M67" s="21"/>
    </row>
    <row r="68" spans="1:13" s="28" customFormat="1">
      <c r="A68" s="29">
        <v>39448</v>
      </c>
      <c r="B68" s="36">
        <f>B3/B$3</f>
        <v>1</v>
      </c>
      <c r="C68" s="36">
        <f t="shared" ref="C68:D68" si="0">C3/C$3</f>
        <v>1</v>
      </c>
      <c r="D68" s="36">
        <f t="shared" si="0"/>
        <v>1</v>
      </c>
      <c r="F68" s="8"/>
      <c r="G68" s="8"/>
      <c r="H68" s="8"/>
      <c r="I68" s="8"/>
      <c r="J68" s="8"/>
      <c r="K68" s="21"/>
      <c r="L68" s="21"/>
      <c r="M68" s="21"/>
    </row>
    <row r="69" spans="1:13" s="28" customFormat="1">
      <c r="A69" s="29">
        <v>39479</v>
      </c>
      <c r="B69" s="36">
        <f t="shared" ref="B69:D69" si="1">B4/B$3</f>
        <v>0.98363673371321081</v>
      </c>
      <c r="C69" s="36">
        <f t="shared" si="1"/>
        <v>0.91981845688350983</v>
      </c>
      <c r="D69" s="36">
        <f t="shared" si="1"/>
        <v>1.1152173913043477</v>
      </c>
      <c r="F69" s="8"/>
      <c r="G69" s="8"/>
      <c r="H69" s="8"/>
      <c r="I69" s="8"/>
      <c r="J69" s="8"/>
      <c r="K69" s="21"/>
      <c r="L69" s="21"/>
      <c r="M69" s="21"/>
    </row>
    <row r="70" spans="1:13" s="28" customFormat="1">
      <c r="A70" s="29">
        <v>39508</v>
      </c>
      <c r="B70" s="36">
        <f t="shared" ref="B70:D70" si="2">B5/B$3</f>
        <v>0.90095142117630134</v>
      </c>
      <c r="C70" s="36">
        <f t="shared" si="2"/>
        <v>0.76853252647503778</v>
      </c>
      <c r="D70" s="36">
        <f t="shared" si="2"/>
        <v>1.3565217391304347</v>
      </c>
      <c r="F70" s="21"/>
      <c r="G70" s="21"/>
      <c r="H70" s="21"/>
      <c r="I70" s="21"/>
      <c r="J70" s="21"/>
      <c r="K70" s="21"/>
      <c r="L70" s="21"/>
      <c r="M70" s="21"/>
    </row>
    <row r="71" spans="1:13" s="28" customFormat="1">
      <c r="A71" s="29">
        <v>39539</v>
      </c>
      <c r="B71" s="36">
        <f t="shared" ref="B71:D71" si="3">B6/B$3</f>
        <v>1.0091657675121033</v>
      </c>
      <c r="C71" s="36">
        <f t="shared" si="3"/>
        <v>0.83358547655068083</v>
      </c>
      <c r="D71" s="36">
        <f t="shared" si="3"/>
        <v>1.5565217391304347</v>
      </c>
      <c r="F71" s="23"/>
      <c r="G71" s="23"/>
      <c r="H71" s="23"/>
      <c r="I71" s="23"/>
      <c r="J71" s="23"/>
      <c r="K71" s="23"/>
      <c r="L71" s="23"/>
      <c r="M71" s="23"/>
    </row>
    <row r="72" spans="1:13" s="28" customFormat="1">
      <c r="A72" s="29">
        <v>39569</v>
      </c>
      <c r="B72" s="36">
        <f t="shared" ref="B72:D72" si="4">B7/B$3</f>
        <v>1.0459254950868639</v>
      </c>
      <c r="C72" s="36">
        <f t="shared" si="4"/>
        <v>0.83812405446293492</v>
      </c>
      <c r="D72" s="36">
        <f t="shared" si="4"/>
        <v>1.326086956521739</v>
      </c>
      <c r="F72" s="8"/>
      <c r="G72" s="8"/>
      <c r="H72" s="8"/>
      <c r="I72" s="8"/>
      <c r="J72" s="8"/>
      <c r="K72" s="8"/>
      <c r="L72" s="8"/>
      <c r="M72" s="8"/>
    </row>
    <row r="73" spans="1:13" s="28" customFormat="1">
      <c r="A73" s="29">
        <v>39600</v>
      </c>
      <c r="B73" s="36">
        <f t="shared" ref="B73:D73" si="5">B8/B$3</f>
        <v>0.98053191178006349</v>
      </c>
      <c r="C73" s="36">
        <f t="shared" si="5"/>
        <v>0.83358547655068083</v>
      </c>
      <c r="D73" s="36">
        <f t="shared" si="5"/>
        <v>0.94782608695652171</v>
      </c>
    </row>
    <row r="74" spans="1:13" s="28" customFormat="1">
      <c r="A74" s="29">
        <v>39630</v>
      </c>
      <c r="B74" s="36">
        <f t="shared" ref="B74:D74" si="6">B9/B$3</f>
        <v>0.96829106065529302</v>
      </c>
      <c r="C74" s="36">
        <f t="shared" si="6"/>
        <v>0.90317700453857797</v>
      </c>
      <c r="D74" s="36">
        <f t="shared" si="6"/>
        <v>1.1652173913043478</v>
      </c>
    </row>
    <row r="75" spans="1:13" s="28" customFormat="1">
      <c r="A75" s="29">
        <v>39661</v>
      </c>
      <c r="B75" s="36">
        <f t="shared" ref="B75:D75" si="7">B10/B$3</f>
        <v>0.93196210829172754</v>
      </c>
      <c r="C75" s="36">
        <f t="shared" si="7"/>
        <v>0.85022692889561269</v>
      </c>
      <c r="D75" s="36">
        <f t="shared" si="7"/>
        <v>1.0630434782608695</v>
      </c>
    </row>
    <row r="76" spans="1:13" s="28" customFormat="1">
      <c r="A76" s="29">
        <v>39692</v>
      </c>
      <c r="B76" s="36">
        <f t="shared" ref="B76:D76" si="8">B11/B$3</f>
        <v>0.80769658276764023</v>
      </c>
      <c r="C76" s="36">
        <f t="shared" si="8"/>
        <v>0.75340393343419065</v>
      </c>
      <c r="D76" s="36">
        <f t="shared" si="8"/>
        <v>1.0652173913043479</v>
      </c>
    </row>
    <row r="77" spans="1:13" s="28" customFormat="1">
      <c r="A77" s="29">
        <v>39722</v>
      </c>
      <c r="B77" s="36">
        <f t="shared" ref="B77:D77" si="9">B12/B$3</f>
        <v>0.64407154518630838</v>
      </c>
      <c r="C77" s="36">
        <f t="shared" si="9"/>
        <v>0.57639939485627834</v>
      </c>
      <c r="D77" s="36">
        <f t="shared" si="9"/>
        <v>0.55652173913043479</v>
      </c>
    </row>
    <row r="78" spans="1:13" s="28" customFormat="1">
      <c r="A78" s="29">
        <v>39753</v>
      </c>
      <c r="B78" s="36">
        <f t="shared" ref="B78:D78" si="10">B13/B$3</f>
        <v>0.62008004353772728</v>
      </c>
      <c r="C78" s="36">
        <f t="shared" si="10"/>
        <v>0.5748865355521936</v>
      </c>
      <c r="D78" s="36">
        <f t="shared" si="10"/>
        <v>0.57608695652173914</v>
      </c>
    </row>
    <row r="79" spans="1:13" s="28" customFormat="1">
      <c r="A79" s="29">
        <v>39783</v>
      </c>
      <c r="B79" s="36">
        <f t="shared" ref="B79:D79" si="11">B14/B$3</f>
        <v>0.63821851010919328</v>
      </c>
      <c r="C79" s="36">
        <f t="shared" si="11"/>
        <v>0.67927382753403931</v>
      </c>
      <c r="D79" s="36">
        <f t="shared" si="11"/>
        <v>0.98913043478260865</v>
      </c>
    </row>
    <row r="80" spans="1:13" s="28" customFormat="1">
      <c r="A80" s="29">
        <v>39814</v>
      </c>
      <c r="B80" s="36">
        <f t="shared" ref="B80:D80" si="12">B15/B$3</f>
        <v>0.5897824165332185</v>
      </c>
      <c r="C80" s="36">
        <f t="shared" si="12"/>
        <v>0.59606656580937978</v>
      </c>
      <c r="D80" s="36">
        <f t="shared" si="12"/>
        <v>0.88043478260869568</v>
      </c>
    </row>
    <row r="81" spans="1:4" s="28" customFormat="1">
      <c r="A81" s="29">
        <v>39845</v>
      </c>
      <c r="B81" s="36">
        <f t="shared" ref="B81:D81" si="13">B16/B$3</f>
        <v>0.56206220472129753</v>
      </c>
      <c r="C81" s="36">
        <f t="shared" si="13"/>
        <v>0.57791225416036307</v>
      </c>
      <c r="D81" s="36">
        <f t="shared" si="13"/>
        <v>0.82391304347826089</v>
      </c>
    </row>
    <row r="82" spans="1:4" s="28" customFormat="1">
      <c r="A82" s="29">
        <v>39873</v>
      </c>
      <c r="B82" s="36">
        <f t="shared" ref="B82:D82" si="14">B17/B$3</f>
        <v>0.57465217230468602</v>
      </c>
      <c r="C82" s="36">
        <f t="shared" si="14"/>
        <v>0.62329803328290467</v>
      </c>
      <c r="D82" s="36">
        <f t="shared" si="14"/>
        <v>0.72826086956521741</v>
      </c>
    </row>
    <row r="83" spans="1:4" s="28" customFormat="1">
      <c r="A83" s="29">
        <v>39904</v>
      </c>
      <c r="B83" s="36">
        <f t="shared" ref="B83:D83" si="15">B18/B$3</f>
        <v>0.62228607325587848</v>
      </c>
      <c r="C83" s="36">
        <f t="shared" si="15"/>
        <v>0.63540090771558244</v>
      </c>
      <c r="D83" s="36">
        <f t="shared" si="15"/>
        <v>0.67173913043478262</v>
      </c>
    </row>
    <row r="84" spans="1:4" s="28" customFormat="1">
      <c r="A84" s="29">
        <v>39934</v>
      </c>
      <c r="B84" s="36">
        <f t="shared" ref="B84:D84" si="16">B19/B$3</f>
        <v>0.6669414627020922</v>
      </c>
      <c r="C84" s="36">
        <f t="shared" si="16"/>
        <v>0.65204236006051441</v>
      </c>
      <c r="D84" s="36">
        <f t="shared" si="16"/>
        <v>0.83043478260869563</v>
      </c>
    </row>
    <row r="85" spans="1:4" s="28" customFormat="1">
      <c r="A85" s="29">
        <v>39965</v>
      </c>
      <c r="B85" s="36">
        <f t="shared" ref="B85:D85" si="17">B20/B$3</f>
        <v>0.69059871742368084</v>
      </c>
      <c r="C85" s="36">
        <f t="shared" si="17"/>
        <v>0.73676248108925868</v>
      </c>
      <c r="D85" s="36">
        <f t="shared" si="17"/>
        <v>0.94565217391304346</v>
      </c>
    </row>
    <row r="86" spans="1:4" s="28" customFormat="1">
      <c r="A86" s="29">
        <v>39995</v>
      </c>
      <c r="B86" s="36">
        <f t="shared" ref="B86:D86" si="18">B21/B$3</f>
        <v>0.7058255218755668</v>
      </c>
      <c r="C86" s="36">
        <f t="shared" si="18"/>
        <v>0.70196671709531011</v>
      </c>
      <c r="D86" s="36">
        <f t="shared" si="18"/>
        <v>0.86739130434782608</v>
      </c>
    </row>
    <row r="87" spans="1:4" s="28" customFormat="1">
      <c r="A87" s="29">
        <v>40026</v>
      </c>
      <c r="B87" s="36">
        <f t="shared" ref="B87:D87" si="19">B22/B$3</f>
        <v>0.71731618845462408</v>
      </c>
      <c r="C87" s="36">
        <f t="shared" si="19"/>
        <v>0.69137670196671708</v>
      </c>
      <c r="D87" s="36">
        <f t="shared" si="19"/>
        <v>0.88478260869565217</v>
      </c>
    </row>
    <row r="88" spans="1:4" s="28" customFormat="1">
      <c r="A88" s="29">
        <v>40057</v>
      </c>
      <c r="B88" s="36">
        <f t="shared" ref="B88:D88" si="20">B23/B$3</f>
        <v>0.67580274017695652</v>
      </c>
      <c r="C88" s="36">
        <f t="shared" si="20"/>
        <v>0.65052950075642968</v>
      </c>
      <c r="D88" s="36">
        <f t="shared" si="20"/>
        <v>0.85434782608695647</v>
      </c>
    </row>
    <row r="89" spans="1:4" s="28" customFormat="1">
      <c r="A89" s="29">
        <v>40087</v>
      </c>
      <c r="B89" s="36">
        <f t="shared" ref="B89:D89" si="21">B24/B$3</f>
        <v>0.66453487220063923</v>
      </c>
      <c r="C89" s="36">
        <f t="shared" si="21"/>
        <v>0.60211800302571861</v>
      </c>
      <c r="D89" s="36">
        <f t="shared" si="21"/>
        <v>0.91086956521739126</v>
      </c>
    </row>
    <row r="90" spans="1:4" s="28" customFormat="1">
      <c r="A90" s="29">
        <v>40118</v>
      </c>
      <c r="B90" s="36">
        <f t="shared" ref="B90:D90" si="22">B25/B$3</f>
        <v>0.62388303079595431</v>
      </c>
      <c r="C90" s="36">
        <f t="shared" si="22"/>
        <v>0.57337367624810898</v>
      </c>
      <c r="D90" s="36">
        <f t="shared" si="22"/>
        <v>0.80217391304347829</v>
      </c>
    </row>
    <row r="91" spans="1:4" s="28" customFormat="1">
      <c r="A91" s="29">
        <v>40148</v>
      </c>
      <c r="B91" s="36">
        <f t="shared" ref="B91:D91" si="23">B26/B$3</f>
        <v>0.67413148548717783</v>
      </c>
      <c r="C91" s="36">
        <f t="shared" si="23"/>
        <v>0.55975794251134647</v>
      </c>
      <c r="D91" s="36">
        <f t="shared" si="23"/>
        <v>0.81521739130434778</v>
      </c>
    </row>
    <row r="92" spans="1:4" s="28" customFormat="1">
      <c r="A92" s="29">
        <v>40179</v>
      </c>
      <c r="B92" s="36">
        <f t="shared" ref="B92:D92" si="24">B27/B$3</f>
        <v>0.66932575744797285</v>
      </c>
      <c r="C92" s="36">
        <f t="shared" si="24"/>
        <v>0.55370650529500753</v>
      </c>
      <c r="D92" s="36">
        <f t="shared" si="24"/>
        <v>0.79782608695652169</v>
      </c>
    </row>
    <row r="93" spans="1:4" s="28" customFormat="1">
      <c r="A93" s="29">
        <v>40210</v>
      </c>
      <c r="B93" s="36">
        <f t="shared" ref="B93:D93" si="25">B28/B$3</f>
        <v>0.66411150538688801</v>
      </c>
      <c r="C93" s="36">
        <f t="shared" si="25"/>
        <v>0.57034795763993951</v>
      </c>
      <c r="D93" s="36">
        <f t="shared" si="25"/>
        <v>0.72608695652173916</v>
      </c>
    </row>
    <row r="94" spans="1:4" s="28" customFormat="1">
      <c r="A94" s="29">
        <v>40238</v>
      </c>
      <c r="B94" s="36">
        <f t="shared" ref="B94:D94" si="26">B29/B$3</f>
        <v>0.7270316324658761</v>
      </c>
      <c r="C94" s="36">
        <f t="shared" si="26"/>
        <v>0.59152798789712557</v>
      </c>
      <c r="D94" s="36">
        <f t="shared" si="26"/>
        <v>0.77608695652173909</v>
      </c>
    </row>
    <row r="95" spans="1:4" s="28" customFormat="1">
      <c r="A95" s="29">
        <v>40269</v>
      </c>
      <c r="B95" s="36">
        <f t="shared" ref="B95:D95" si="27">B30/B$3</f>
        <v>0.73314463737509672</v>
      </c>
      <c r="C95" s="36">
        <f t="shared" si="27"/>
        <v>0.59606656580937978</v>
      </c>
      <c r="D95" s="36">
        <f t="shared" si="27"/>
        <v>0.84347826086956523</v>
      </c>
    </row>
    <row r="96" spans="1:4" s="28" customFormat="1">
      <c r="A96" s="29">
        <v>40299</v>
      </c>
      <c r="B96" s="36">
        <f t="shared" ref="B96:D96" si="28">B31/B$3</f>
        <v>0.65398010964426734</v>
      </c>
      <c r="C96" s="36">
        <f t="shared" si="28"/>
        <v>0.55068078668683818</v>
      </c>
      <c r="D96" s="36">
        <f t="shared" si="28"/>
        <v>0.7543478260869565</v>
      </c>
    </row>
    <row r="97" spans="1:13" s="28" customFormat="1">
      <c r="A97" s="29">
        <v>40330</v>
      </c>
      <c r="B97" s="36">
        <f t="shared" ref="B97:D97" si="29">B32/B$3</f>
        <v>0.62498233180028551</v>
      </c>
      <c r="C97" s="36">
        <f t="shared" si="29"/>
        <v>0.54765506807866871</v>
      </c>
      <c r="D97" s="36">
        <f t="shared" si="29"/>
        <v>0.75</v>
      </c>
    </row>
    <row r="98" spans="1:13" s="28" customFormat="1">
      <c r="A98" s="29">
        <v>40360</v>
      </c>
      <c r="B98" s="36">
        <f t="shared" ref="B98:D98" si="30">B33/B$3</f>
        <v>0.63098392106717527</v>
      </c>
      <c r="C98" s="36">
        <f t="shared" si="30"/>
        <v>0.56278366111951583</v>
      </c>
      <c r="D98" s="36">
        <f t="shared" si="30"/>
        <v>0.72173913043478266</v>
      </c>
      <c r="F98" s="21"/>
      <c r="G98" s="21"/>
      <c r="H98" s="21"/>
      <c r="I98" s="21"/>
      <c r="J98" s="21"/>
      <c r="K98" s="21"/>
      <c r="L98" s="21"/>
      <c r="M98" s="21"/>
    </row>
    <row r="99" spans="1:13" s="28" customFormat="1">
      <c r="A99" s="29">
        <v>40391</v>
      </c>
      <c r="B99" s="36">
        <f t="shared" ref="B99:D99" si="31">B34/B$3</f>
        <v>0.59768549942922178</v>
      </c>
      <c r="C99" s="36">
        <f t="shared" si="31"/>
        <v>0.58093797276853254</v>
      </c>
      <c r="D99" s="36">
        <f t="shared" si="31"/>
        <v>0.63260869565217392</v>
      </c>
      <c r="F99" s="21"/>
      <c r="G99" s="21"/>
      <c r="H99" s="21"/>
      <c r="I99" s="21"/>
      <c r="J99" s="21"/>
      <c r="K99" s="21"/>
      <c r="L99" s="21"/>
      <c r="M99" s="21"/>
    </row>
    <row r="100" spans="1:13" s="28" customFormat="1">
      <c r="A100" s="29">
        <v>40422</v>
      </c>
      <c r="B100" s="36">
        <f t="shared" ref="B100:D100" si="32">B35/B$3</f>
        <v>0.61613592979921428</v>
      </c>
      <c r="C100" s="36">
        <f t="shared" si="32"/>
        <v>0.55824508320726174</v>
      </c>
      <c r="D100" s="36">
        <f t="shared" si="32"/>
        <v>0.64130434782608692</v>
      </c>
      <c r="F100" s="21"/>
      <c r="G100" s="21"/>
      <c r="H100" s="21"/>
      <c r="I100" s="21"/>
      <c r="J100" s="21"/>
      <c r="K100" s="21"/>
      <c r="L100" s="21"/>
      <c r="M100" s="21"/>
    </row>
    <row r="101" spans="1:13" s="28" customFormat="1">
      <c r="A101" s="29">
        <v>40452</v>
      </c>
      <c r="B101" s="36">
        <f t="shared" ref="B101:D101" si="33">B36/B$3</f>
        <v>0.60232039015018601</v>
      </c>
      <c r="C101" s="36">
        <f t="shared" si="33"/>
        <v>0.54462934947049924</v>
      </c>
      <c r="D101" s="36">
        <f t="shared" si="33"/>
        <v>0.62608695652173918</v>
      </c>
    </row>
    <row r="102" spans="1:13" s="28" customFormat="1">
      <c r="A102" s="29">
        <v>40483</v>
      </c>
      <c r="B102" s="36">
        <f t="shared" ref="B102:D102" si="34">B37/B$3</f>
        <v>0.63948122072227653</v>
      </c>
      <c r="C102" s="36">
        <f t="shared" si="34"/>
        <v>0.55975794251134647</v>
      </c>
      <c r="D102" s="36">
        <f t="shared" si="34"/>
        <v>0.72826086956521741</v>
      </c>
    </row>
    <row r="103" spans="1:13" s="28" customFormat="1">
      <c r="A103" s="29">
        <v>40513</v>
      </c>
      <c r="B103" s="36">
        <f t="shared" ref="B103:D103" si="35">B38/B$3</f>
        <v>0.66760252884658866</v>
      </c>
      <c r="C103" s="36">
        <f t="shared" si="35"/>
        <v>0.56278366111951583</v>
      </c>
      <c r="D103" s="36">
        <f t="shared" si="35"/>
        <v>0.88695652173913042</v>
      </c>
    </row>
    <row r="104" spans="1:13" s="28" customFormat="1">
      <c r="A104" s="29">
        <v>40544</v>
      </c>
      <c r="B104" s="36">
        <f t="shared" ref="B104:D104" si="36">B39/B$3</f>
        <v>0.67598098514987037</v>
      </c>
      <c r="C104" s="36">
        <f t="shared" si="36"/>
        <v>0.56278366111951583</v>
      </c>
      <c r="D104" s="36">
        <f t="shared" si="36"/>
        <v>1</v>
      </c>
    </row>
    <row r="105" spans="1:13" s="28" customFormat="1">
      <c r="A105" s="29">
        <v>40575</v>
      </c>
      <c r="B105" s="36">
        <f t="shared" ref="B105:D105" si="37">B40/B$3</f>
        <v>0.70657572053392792</v>
      </c>
      <c r="C105" s="36">
        <f t="shared" si="37"/>
        <v>0.57337367624810898</v>
      </c>
      <c r="D105" s="36">
        <f t="shared" si="37"/>
        <v>1.076086956521739</v>
      </c>
    </row>
    <row r="106" spans="1:13" s="28" customFormat="1">
      <c r="A106" s="29">
        <v>40603</v>
      </c>
      <c r="B106" s="36">
        <f t="shared" ref="B106:D106" si="38">B41/B$3</f>
        <v>0.64575020753076018</v>
      </c>
      <c r="C106" s="36">
        <f t="shared" si="38"/>
        <v>0.52193645990922843</v>
      </c>
      <c r="D106" s="36">
        <f t="shared" si="38"/>
        <v>0.83478260869565213</v>
      </c>
    </row>
    <row r="107" spans="1:13" s="28" customFormat="1">
      <c r="A107" s="29">
        <v>40634</v>
      </c>
      <c r="B107" s="36">
        <f t="shared" ref="B107:D107" si="39">B42/B$3</f>
        <v>0.63272943279702565</v>
      </c>
      <c r="C107" s="36">
        <f t="shared" si="39"/>
        <v>0.50529500756429657</v>
      </c>
      <c r="D107" s="36">
        <f t="shared" si="39"/>
        <v>0.76086956521739135</v>
      </c>
    </row>
    <row r="108" spans="1:13" s="28" customFormat="1">
      <c r="A108" s="29">
        <v>40664</v>
      </c>
      <c r="B108" s="36">
        <f t="shared" ref="B108:D108" si="40">B43/B$3</f>
        <v>0.6227985852106005</v>
      </c>
      <c r="C108" s="36">
        <f t="shared" si="40"/>
        <v>0.50832072617246593</v>
      </c>
      <c r="D108" s="36">
        <f t="shared" si="40"/>
        <v>0.75869565217391299</v>
      </c>
    </row>
    <row r="109" spans="1:13" s="28" customFormat="1">
      <c r="A109" s="29">
        <v>40695</v>
      </c>
      <c r="B109" s="36">
        <f t="shared" ref="B109:D109" si="41">B44/B$3</f>
        <v>0.63077594520149094</v>
      </c>
      <c r="C109" s="36">
        <f t="shared" si="41"/>
        <v>0.50529500756429657</v>
      </c>
      <c r="D109" s="36">
        <f t="shared" si="41"/>
        <v>0.78260869565217395</v>
      </c>
    </row>
    <row r="110" spans="1:13" s="28" customFormat="1">
      <c r="A110" s="29">
        <v>40725</v>
      </c>
      <c r="B110" s="36">
        <f t="shared" ref="B110:D110" si="42">B45/B$3</f>
        <v>0.62494519325284192</v>
      </c>
      <c r="C110" s="36">
        <f t="shared" si="42"/>
        <v>0.52344931921331317</v>
      </c>
      <c r="D110" s="36">
        <f t="shared" si="42"/>
        <v>0.76086956521739135</v>
      </c>
    </row>
    <row r="111" spans="1:13" s="28" customFormat="1">
      <c r="A111" s="29">
        <v>40756</v>
      </c>
      <c r="B111" s="36">
        <f t="shared" ref="B111:D111" si="43">B46/B$3</f>
        <v>0.57237929320113623</v>
      </c>
      <c r="C111" s="36">
        <f t="shared" si="43"/>
        <v>0.55975794251134647</v>
      </c>
      <c r="D111" s="36">
        <f t="shared" si="43"/>
        <v>0.74782608695652175</v>
      </c>
    </row>
    <row r="112" spans="1:13" s="28" customFormat="1">
      <c r="A112" s="29">
        <v>40787</v>
      </c>
      <c r="B112" s="36">
        <f t="shared" ref="B112:D112" si="44">B47/B$3</f>
        <v>0.56537496315326874</v>
      </c>
      <c r="C112" s="36">
        <f t="shared" si="44"/>
        <v>0.59001512859304084</v>
      </c>
      <c r="D112" s="36">
        <f t="shared" si="44"/>
        <v>0.67391304347826086</v>
      </c>
    </row>
    <row r="113" spans="1:4" s="28" customFormat="1">
      <c r="A113" s="29">
        <v>40817</v>
      </c>
      <c r="B113" s="36">
        <f t="shared" ref="B113:D113" si="45">B48/B$3</f>
        <v>0.56752157119551017</v>
      </c>
      <c r="C113" s="36">
        <f t="shared" si="45"/>
        <v>0.5748865355521936</v>
      </c>
      <c r="D113" s="36">
        <f t="shared" si="45"/>
        <v>0.74347826086956526</v>
      </c>
    </row>
    <row r="114" spans="1:4" s="28" customFormat="1">
      <c r="A114" s="29">
        <v>40848</v>
      </c>
      <c r="B114" s="36">
        <f t="shared" ref="B114:D114" si="46">B49/B$3</f>
        <v>0.54107892541564984</v>
      </c>
      <c r="C114" s="36">
        <f t="shared" si="46"/>
        <v>0.55975794251134647</v>
      </c>
      <c r="D114" s="36">
        <f t="shared" si="46"/>
        <v>0.64130434782608692</v>
      </c>
    </row>
    <row r="115" spans="1:4" s="28" customFormat="1">
      <c r="A115" s="29">
        <v>40878</v>
      </c>
      <c r="B115" s="36">
        <f t="shared" ref="B115:D115" si="47">B50/B$3</f>
        <v>0.5411903410579807</v>
      </c>
      <c r="C115" s="36">
        <f t="shared" si="47"/>
        <v>0.57337367624810898</v>
      </c>
      <c r="D115" s="36">
        <f t="shared" si="47"/>
        <v>0.63913043478260867</v>
      </c>
    </row>
    <row r="116" spans="1:4" s="28" customFormat="1">
      <c r="A116" s="29">
        <v>40909</v>
      </c>
      <c r="B116" s="36">
        <f t="shared" ref="B116:D116" si="48">B51/B$3</f>
        <v>0.56099261455492111</v>
      </c>
      <c r="C116" s="36">
        <f t="shared" si="48"/>
        <v>0.56732223903177004</v>
      </c>
      <c r="D116" s="36">
        <f t="shared" si="48"/>
        <v>0.66304347826086951</v>
      </c>
    </row>
    <row r="117" spans="1:4" s="28" customFormat="1">
      <c r="A117" s="29">
        <v>40940</v>
      </c>
      <c r="B117" s="36">
        <f t="shared" ref="B117:D117" si="49">B52/B$3</f>
        <v>0.62092680241944187</v>
      </c>
      <c r="C117" s="36">
        <f t="shared" si="49"/>
        <v>0.59152798789712557</v>
      </c>
      <c r="D117" s="36">
        <f t="shared" si="49"/>
        <v>0.84565217391304348</v>
      </c>
    </row>
    <row r="118" spans="1:4" s="28" customFormat="1">
      <c r="A118" s="29">
        <v>40969</v>
      </c>
      <c r="B118" s="36">
        <f t="shared" ref="B118:D118" si="50">B53/B$3</f>
        <v>0.63458636016920678</v>
      </c>
      <c r="C118" s="36">
        <f t="shared" si="50"/>
        <v>0.59455370650529504</v>
      </c>
      <c r="D118" s="36">
        <f t="shared" si="50"/>
        <v>0.90217391304347827</v>
      </c>
    </row>
    <row r="119" spans="1:4" s="28" customFormat="1">
      <c r="A119" s="29">
        <v>41000</v>
      </c>
      <c r="B119" s="36">
        <f t="shared" ref="B119:D119" si="51">B54/B$3</f>
        <v>0.59738839104967278</v>
      </c>
      <c r="C119" s="36">
        <f t="shared" si="51"/>
        <v>0.5658093797276853</v>
      </c>
      <c r="D119" s="36">
        <f t="shared" si="51"/>
        <v>0.93260869565217386</v>
      </c>
    </row>
    <row r="120" spans="1:4" s="28" customFormat="1">
      <c r="A120" s="29">
        <v>41030</v>
      </c>
      <c r="B120" s="36">
        <f t="shared" ref="B120:D120" si="52">B55/B$3</f>
        <v>0.53441627000426362</v>
      </c>
      <c r="C120" s="36">
        <f t="shared" si="52"/>
        <v>0.52647503782148264</v>
      </c>
      <c r="D120" s="36">
        <f t="shared" si="52"/>
        <v>0.7847826086956522</v>
      </c>
    </row>
    <row r="121" spans="1:4" s="28" customFormat="1">
      <c r="A121" s="29">
        <v>41061</v>
      </c>
      <c r="B121" s="36">
        <f t="shared" ref="B121:D121" si="53">B56/B$3</f>
        <v>0.57199305230772257</v>
      </c>
      <c r="C121" s="36">
        <f t="shared" si="53"/>
        <v>0.56732223903177004</v>
      </c>
      <c r="D121" s="36">
        <f t="shared" si="53"/>
        <v>0.90434782608695652</v>
      </c>
    </row>
    <row r="122" spans="1:4" s="28" customFormat="1">
      <c r="A122" s="29">
        <v>41091</v>
      </c>
      <c r="B122" s="36">
        <f t="shared" ref="B122:D122" si="54">B57/B$3</f>
        <v>0.54690967736429874</v>
      </c>
      <c r="C122" s="36">
        <f t="shared" si="54"/>
        <v>0.56883509833585477</v>
      </c>
      <c r="D122" s="36">
        <f t="shared" si="54"/>
        <v>0.85869565217391308</v>
      </c>
    </row>
    <row r="123" spans="1:4" s="28" customFormat="1">
      <c r="A123" s="29">
        <v>41122</v>
      </c>
      <c r="B123" s="36">
        <f t="shared" ref="B123:D123" si="55">B58/B$3</f>
        <v>0.54344093703306429</v>
      </c>
      <c r="C123" s="36">
        <f t="shared" si="55"/>
        <v>0.58245083207261727</v>
      </c>
      <c r="D123" s="36">
        <f t="shared" si="55"/>
        <v>1.0369565217391303</v>
      </c>
    </row>
    <row r="124" spans="1:4" s="28" customFormat="1">
      <c r="A124" s="29">
        <v>41153</v>
      </c>
      <c r="B124" s="36">
        <f t="shared" ref="B124:D124" si="56">B59/B$3</f>
        <v>0.54773415311754725</v>
      </c>
      <c r="C124" s="36">
        <f t="shared" si="56"/>
        <v>0.56429652042360057</v>
      </c>
      <c r="D124" s="36">
        <f t="shared" si="56"/>
        <v>1.1521739130434783</v>
      </c>
    </row>
    <row r="125" spans="1:4" s="28" customFormat="1">
      <c r="A125" s="29">
        <v>41183</v>
      </c>
      <c r="B125" s="36">
        <f t="shared" ref="B125:D125" si="57">B60/B$3</f>
        <v>0.55138115847651115</v>
      </c>
      <c r="C125" s="36">
        <f t="shared" si="57"/>
        <v>0.61422087745839637</v>
      </c>
      <c r="D125" s="36">
        <f t="shared" si="57"/>
        <v>1.2130434782608697</v>
      </c>
    </row>
    <row r="126" spans="1:4" s="28" customFormat="1">
      <c r="A126" s="29">
        <v>41214</v>
      </c>
      <c r="B126" s="36">
        <f t="shared" ref="B126:D126" si="58">B61/B$3</f>
        <v>0.58044578570589145</v>
      </c>
      <c r="C126" s="36">
        <f t="shared" si="58"/>
        <v>0.63993948562783665</v>
      </c>
      <c r="D126" s="36">
        <f t="shared" si="58"/>
        <v>1.0913043478260869</v>
      </c>
    </row>
    <row r="127" spans="1:4" s="28" customFormat="1">
      <c r="A127" s="29">
        <v>41244</v>
      </c>
      <c r="B127" s="36">
        <f t="shared" ref="B127:D127" si="59">B62/B$3</f>
        <v>0.63863446184056183</v>
      </c>
      <c r="C127" s="36">
        <f t="shared" si="59"/>
        <v>0.73524962178517395</v>
      </c>
      <c r="D127" s="36">
        <f t="shared" si="59"/>
        <v>1.2130434782608697</v>
      </c>
    </row>
    <row r="128" spans="1:4">
      <c r="A128" s="29">
        <v>41275</v>
      </c>
      <c r="B128" s="36">
        <f t="shared" ref="B128:D128" si="60">B63/B$3</f>
        <v>0.69839038467735315</v>
      </c>
      <c r="C128" s="36">
        <f t="shared" si="60"/>
        <v>0.75189107413010592</v>
      </c>
      <c r="D128" s="36">
        <f t="shared" si="60"/>
        <v>1.4543478260869565</v>
      </c>
    </row>
    <row r="129" spans="1:3">
      <c r="A129" s="3"/>
      <c r="B129" s="6"/>
      <c r="C129" s="4"/>
    </row>
    <row r="130" spans="1:3">
      <c r="A130" s="3"/>
      <c r="B130" s="6"/>
      <c r="C130" s="4"/>
    </row>
  </sheetData>
  <mergeCells count="2">
    <mergeCell ref="B1:D1"/>
    <mergeCell ref="B66:D6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0" r:id="rId1"/>
  <headerFooter>
    <oddHeader>&amp;L&amp;F&amp;C&amp;A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36"/>
  <sheetViews>
    <sheetView showGridLines="0" zoomScaleNormal="100" workbookViewId="0">
      <selection activeCell="F5" sqref="F5"/>
    </sheetView>
  </sheetViews>
  <sheetFormatPr defaultRowHeight="9.75"/>
  <cols>
    <col min="1" max="1" width="10.25" style="5" bestFit="1" customWidth="1"/>
    <col min="2" max="2" width="10.25" style="5" customWidth="1"/>
    <col min="3" max="3" width="13.5" style="5" bestFit="1" customWidth="1"/>
    <col min="4" max="4" width="9" style="5"/>
    <col min="5" max="5" width="14.375" style="5" bestFit="1" customWidth="1"/>
    <col min="6" max="6" width="10.25" style="5" customWidth="1"/>
    <col min="7" max="15" width="9" style="5" customWidth="1"/>
    <col min="16" max="16384" width="9" style="5"/>
  </cols>
  <sheetData>
    <row r="1" spans="1:16" s="10" customFormat="1" ht="13.5" thickBot="1">
      <c r="A1" s="13" t="s">
        <v>8</v>
      </c>
    </row>
    <row r="2" spans="1:16" s="10" customFormat="1" ht="15">
      <c r="A2" s="17"/>
      <c r="B2" s="18" t="s">
        <v>5</v>
      </c>
    </row>
    <row r="3" spans="1:16" s="10" customFormat="1" ht="12.75">
      <c r="A3" s="11" t="s">
        <v>2</v>
      </c>
      <c r="B3" s="19">
        <f>INTERCEPT(E10:E69,D10:D69)</f>
        <v>-1.3618285697365121E-4</v>
      </c>
      <c r="C3" s="10" t="s">
        <v>9</v>
      </c>
    </row>
    <row r="4" spans="1:16" s="10" customFormat="1" ht="12.75">
      <c r="A4" s="11" t="s">
        <v>3</v>
      </c>
      <c r="B4" s="19">
        <f>SLOPE(E10:E69,D10:D69)</f>
        <v>0.77161715034045852</v>
      </c>
      <c r="C4" s="10" t="s">
        <v>10</v>
      </c>
    </row>
    <row r="5" spans="1:16" s="10" customFormat="1" ht="16.5" thickBot="1">
      <c r="A5" s="12" t="s">
        <v>4</v>
      </c>
      <c r="B5" s="20">
        <f>RSQ(E10:E69,D10:D69)</f>
        <v>0.4810931280144502</v>
      </c>
      <c r="C5" s="10" t="s">
        <v>11</v>
      </c>
    </row>
    <row r="6" spans="1:16" s="10" customFormat="1" ht="12.75">
      <c r="A6" s="14"/>
      <c r="B6" s="15"/>
      <c r="C6" s="16"/>
    </row>
    <row r="7" spans="1:16" ht="12.75">
      <c r="B7" s="40" t="s">
        <v>1</v>
      </c>
      <c r="C7" s="40"/>
      <c r="D7" s="41" t="s">
        <v>6</v>
      </c>
      <c r="E7" s="40"/>
      <c r="P7" s="10"/>
    </row>
    <row r="8" spans="1:16" ht="12.75">
      <c r="B8" s="9" t="s">
        <v>0</v>
      </c>
      <c r="C8" s="7" t="s">
        <v>8</v>
      </c>
      <c r="D8" s="9" t="str">
        <f>B8</f>
        <v>TOPIX</v>
      </c>
      <c r="E8" s="9" t="str">
        <f>C8</f>
        <v>東京急行電鉄</v>
      </c>
    </row>
    <row r="9" spans="1:16">
      <c r="A9" s="29">
        <v>39448</v>
      </c>
      <c r="B9" s="36">
        <v>1346.3100589999999</v>
      </c>
      <c r="C9" s="30">
        <v>661</v>
      </c>
    </row>
    <row r="10" spans="1:16">
      <c r="A10" s="29">
        <v>39479</v>
      </c>
      <c r="B10" s="36">
        <v>1324.280029</v>
      </c>
      <c r="C10" s="30">
        <v>608</v>
      </c>
      <c r="D10" s="5">
        <f>LN(B10/B9)</f>
        <v>-1.6498623146712244E-2</v>
      </c>
      <c r="E10" s="5">
        <f>LN(C10/C9)</f>
        <v>-8.3578957885519292E-2</v>
      </c>
    </row>
    <row r="11" spans="1:16">
      <c r="A11" s="29">
        <v>39508</v>
      </c>
      <c r="B11" s="36">
        <v>1212.959961</v>
      </c>
      <c r="C11" s="30">
        <v>508</v>
      </c>
      <c r="D11" s="5">
        <f t="shared" ref="D11:E41" si="0">LN(B11/B10)</f>
        <v>-8.7805316244120579E-2</v>
      </c>
      <c r="E11" s="5">
        <f t="shared" si="0"/>
        <v>-0.17969343438768512</v>
      </c>
    </row>
    <row r="12" spans="1:16">
      <c r="A12" s="29">
        <v>39539</v>
      </c>
      <c r="B12" s="36">
        <v>1358.650024</v>
      </c>
      <c r="C12" s="30">
        <v>551</v>
      </c>
      <c r="D12" s="5">
        <f t="shared" si="0"/>
        <v>0.11342795618025564</v>
      </c>
      <c r="E12" s="5">
        <f t="shared" si="0"/>
        <v>8.1253361574432664E-2</v>
      </c>
    </row>
    <row r="13" spans="1:16">
      <c r="A13" s="29">
        <v>39569</v>
      </c>
      <c r="B13" s="36">
        <v>1408.1400149999999</v>
      </c>
      <c r="C13" s="30">
        <v>554</v>
      </c>
      <c r="D13" s="5">
        <f>LN(B13/B12)</f>
        <v>3.5778117910005063E-2</v>
      </c>
      <c r="E13" s="5">
        <f t="shared" si="0"/>
        <v>5.4298775943692401E-3</v>
      </c>
    </row>
    <row r="14" spans="1:16">
      <c r="A14" s="29">
        <v>39600</v>
      </c>
      <c r="B14" s="36">
        <v>1320.099976</v>
      </c>
      <c r="C14" s="30">
        <v>551</v>
      </c>
      <c r="D14" s="5">
        <f t="shared" si="0"/>
        <v>-6.4562222139230921E-2</v>
      </c>
      <c r="E14" s="5">
        <f t="shared" si="0"/>
        <v>-5.4298775943692878E-3</v>
      </c>
    </row>
    <row r="15" spans="1:16">
      <c r="A15" s="29">
        <v>39630</v>
      </c>
      <c r="B15" s="36">
        <v>1303.619995</v>
      </c>
      <c r="C15" s="30">
        <v>597</v>
      </c>
      <c r="D15" s="5">
        <f t="shared" si="0"/>
        <v>-1.2562466966541534E-2</v>
      </c>
      <c r="E15" s="5">
        <f t="shared" si="0"/>
        <v>8.0182304239687585E-2</v>
      </c>
    </row>
    <row r="16" spans="1:16">
      <c r="A16" s="29">
        <v>39661</v>
      </c>
      <c r="B16" s="36">
        <v>1254.709961</v>
      </c>
      <c r="C16" s="30">
        <v>562</v>
      </c>
      <c r="D16" s="5">
        <f t="shared" si="0"/>
        <v>-3.82405670560408E-2</v>
      </c>
      <c r="E16" s="5">
        <f>LN(C16/C15)</f>
        <v>-6.0415263498911007E-2</v>
      </c>
    </row>
    <row r="17" spans="1:5">
      <c r="A17" s="29">
        <v>39692</v>
      </c>
      <c r="B17" s="36">
        <v>1087.410034</v>
      </c>
      <c r="C17" s="30">
        <v>498</v>
      </c>
      <c r="D17" s="5">
        <f t="shared" si="0"/>
        <v>-0.14310568589926959</v>
      </c>
      <c r="E17" s="5">
        <f t="shared" si="0"/>
        <v>-0.12090177286903811</v>
      </c>
    </row>
    <row r="18" spans="1:5">
      <c r="A18" s="29">
        <v>39722</v>
      </c>
      <c r="B18" s="35">
        <v>867.12</v>
      </c>
      <c r="C18" s="30">
        <v>381</v>
      </c>
      <c r="D18" s="5">
        <f t="shared" si="0"/>
        <v>-0.22637665667692636</v>
      </c>
      <c r="E18" s="5">
        <f t="shared" si="0"/>
        <v>-0.26780070189795202</v>
      </c>
    </row>
    <row r="19" spans="1:5">
      <c r="A19" s="29">
        <v>39753</v>
      </c>
      <c r="B19" s="35">
        <v>834.82</v>
      </c>
      <c r="C19" s="30">
        <v>380</v>
      </c>
      <c r="D19" s="5">
        <f t="shared" si="0"/>
        <v>-3.7961242757221278E-2</v>
      </c>
      <c r="E19" s="5">
        <f t="shared" si="0"/>
        <v>-2.6281224062694691E-3</v>
      </c>
    </row>
    <row r="20" spans="1:5">
      <c r="A20" s="29">
        <v>39783</v>
      </c>
      <c r="B20" s="35">
        <v>859.24</v>
      </c>
      <c r="C20" s="30">
        <v>449</v>
      </c>
      <c r="D20" s="5">
        <f t="shared" si="0"/>
        <v>2.8832144855502718E-2</v>
      </c>
      <c r="E20" s="5">
        <f t="shared" si="0"/>
        <v>0.16685163502182285</v>
      </c>
    </row>
    <row r="21" spans="1:5">
      <c r="A21" s="29">
        <v>39814</v>
      </c>
      <c r="B21" s="35">
        <v>794.03</v>
      </c>
      <c r="C21" s="30">
        <v>394</v>
      </c>
      <c r="D21" s="5">
        <f t="shared" si="0"/>
        <v>-7.8927033697099191E-2</v>
      </c>
      <c r="E21" s="5">
        <f t="shared" si="0"/>
        <v>-0.13067197844432052</v>
      </c>
    </row>
    <row r="22" spans="1:5">
      <c r="A22" s="29">
        <v>39845</v>
      </c>
      <c r="B22" s="35">
        <v>756.71</v>
      </c>
      <c r="C22" s="30">
        <v>382</v>
      </c>
      <c r="D22" s="5">
        <f t="shared" si="0"/>
        <v>-4.8141155018661813E-2</v>
      </c>
      <c r="E22" s="5">
        <f t="shared" si="0"/>
        <v>-3.0930300691358614E-2</v>
      </c>
    </row>
    <row r="23" spans="1:5">
      <c r="A23" s="29">
        <v>39873</v>
      </c>
      <c r="B23" s="35">
        <v>773.66</v>
      </c>
      <c r="C23" s="30">
        <v>412</v>
      </c>
      <c r="D23" s="5">
        <f t="shared" si="0"/>
        <v>2.215241170374433E-2</v>
      </c>
      <c r="E23" s="5">
        <f t="shared" si="0"/>
        <v>7.5602740742951133E-2</v>
      </c>
    </row>
    <row r="24" spans="1:5">
      <c r="A24" s="29">
        <v>39904</v>
      </c>
      <c r="B24" s="35">
        <v>837.79</v>
      </c>
      <c r="C24" s="30">
        <v>420</v>
      </c>
      <c r="D24" s="5">
        <f t="shared" si="0"/>
        <v>7.9634971825023104E-2</v>
      </c>
      <c r="E24" s="5">
        <f t="shared" si="0"/>
        <v>1.9231361927887592E-2</v>
      </c>
    </row>
    <row r="25" spans="1:5">
      <c r="A25" s="29">
        <v>39934</v>
      </c>
      <c r="B25" s="35">
        <v>897.91</v>
      </c>
      <c r="C25" s="30">
        <v>431</v>
      </c>
      <c r="D25" s="5">
        <f t="shared" si="0"/>
        <v>6.9302368143635787E-2</v>
      </c>
      <c r="E25" s="5">
        <f t="shared" si="0"/>
        <v>2.5853378826333706E-2</v>
      </c>
    </row>
    <row r="26" spans="1:5">
      <c r="A26" s="29">
        <v>39965</v>
      </c>
      <c r="B26" s="35">
        <v>929.76</v>
      </c>
      <c r="C26" s="30">
        <v>487</v>
      </c>
      <c r="D26" s="5">
        <f t="shared" si="0"/>
        <v>3.4856647764377177E-2</v>
      </c>
      <c r="E26" s="5">
        <f t="shared" si="0"/>
        <v>0.1221560329788421</v>
      </c>
    </row>
    <row r="27" spans="1:5">
      <c r="A27" s="29">
        <v>39995</v>
      </c>
      <c r="B27" s="35">
        <v>950.26</v>
      </c>
      <c r="C27" s="30">
        <v>464</v>
      </c>
      <c r="D27" s="5">
        <f t="shared" si="0"/>
        <v>2.1809143033625692E-2</v>
      </c>
      <c r="E27" s="5">
        <f t="shared" si="0"/>
        <v>-4.83795708563345E-2</v>
      </c>
    </row>
    <row r="28" spans="1:5">
      <c r="A28" s="29">
        <v>40026</v>
      </c>
      <c r="B28" s="35">
        <v>965.73</v>
      </c>
      <c r="C28" s="30">
        <v>457</v>
      </c>
      <c r="D28" s="5">
        <f t="shared" si="0"/>
        <v>1.6148660678233832E-2</v>
      </c>
      <c r="E28" s="5">
        <f t="shared" si="0"/>
        <v>-1.5201161332050553E-2</v>
      </c>
    </row>
    <row r="29" spans="1:5">
      <c r="A29" s="29">
        <v>40057</v>
      </c>
      <c r="B29" s="35">
        <v>909.84002699999996</v>
      </c>
      <c r="C29" s="30">
        <v>430</v>
      </c>
      <c r="D29" s="5">
        <f t="shared" si="0"/>
        <v>-5.9615502486919061E-2</v>
      </c>
      <c r="E29" s="5">
        <f t="shared" si="0"/>
        <v>-6.0898182206596589E-2</v>
      </c>
    </row>
    <row r="30" spans="1:5">
      <c r="A30" s="29">
        <v>40087</v>
      </c>
      <c r="B30" s="35">
        <v>894.669983</v>
      </c>
      <c r="C30" s="30">
        <v>398</v>
      </c>
      <c r="D30" s="5">
        <f t="shared" si="0"/>
        <v>-1.6813873354219324E-2</v>
      </c>
      <c r="E30" s="5">
        <f t="shared" si="0"/>
        <v>-7.7333203403170403E-2</v>
      </c>
    </row>
    <row r="31" spans="1:5">
      <c r="A31" s="29">
        <v>40118</v>
      </c>
      <c r="B31" s="35">
        <v>839.94</v>
      </c>
      <c r="C31" s="30">
        <v>379</v>
      </c>
      <c r="D31" s="5">
        <f t="shared" si="0"/>
        <v>-6.3124455482727687E-2</v>
      </c>
      <c r="E31" s="5">
        <f t="shared" si="0"/>
        <v>-4.8915800202011396E-2</v>
      </c>
    </row>
    <row r="32" spans="1:5">
      <c r="A32" s="29">
        <v>40148</v>
      </c>
      <c r="B32" s="35">
        <v>907.59</v>
      </c>
      <c r="C32" s="30">
        <v>370</v>
      </c>
      <c r="D32" s="5">
        <f t="shared" si="0"/>
        <v>7.7462274060564246E-2</v>
      </c>
      <c r="E32" s="5">
        <f t="shared" si="0"/>
        <v>-2.403319944415622E-2</v>
      </c>
    </row>
    <row r="33" spans="1:15">
      <c r="A33" s="29">
        <v>40179</v>
      </c>
      <c r="B33" s="35">
        <v>901.12</v>
      </c>
      <c r="C33" s="30">
        <v>366</v>
      </c>
      <c r="D33" s="5">
        <f t="shared" si="0"/>
        <v>-7.1543006857848973E-3</v>
      </c>
      <c r="E33" s="5">
        <f t="shared" si="0"/>
        <v>-1.0869672236903879E-2</v>
      </c>
    </row>
    <row r="34" spans="1:15">
      <c r="A34" s="29">
        <v>40210</v>
      </c>
      <c r="B34" s="35">
        <v>894.1</v>
      </c>
      <c r="C34" s="30">
        <v>377</v>
      </c>
      <c r="D34" s="5">
        <f t="shared" si="0"/>
        <v>-7.8208083482958369E-3</v>
      </c>
      <c r="E34" s="5">
        <f t="shared" si="0"/>
        <v>2.9611854046644438E-2</v>
      </c>
    </row>
    <row r="35" spans="1:15">
      <c r="A35" s="29">
        <v>40238</v>
      </c>
      <c r="B35" s="35">
        <v>978.81</v>
      </c>
      <c r="C35" s="30">
        <v>391</v>
      </c>
      <c r="D35" s="5">
        <f t="shared" si="0"/>
        <v>9.0519922366800135E-2</v>
      </c>
      <c r="E35" s="5">
        <f t="shared" si="0"/>
        <v>3.6462372537355014E-2</v>
      </c>
    </row>
    <row r="36" spans="1:15">
      <c r="A36" s="29">
        <v>40269</v>
      </c>
      <c r="B36" s="35">
        <v>987.04</v>
      </c>
      <c r="C36" s="30">
        <v>394</v>
      </c>
      <c r="D36" s="5">
        <f t="shared" si="0"/>
        <v>8.3730173532559245E-3</v>
      </c>
      <c r="E36" s="5">
        <f t="shared" si="0"/>
        <v>7.6433493125680659E-3</v>
      </c>
    </row>
    <row r="37" spans="1:15">
      <c r="A37" s="29">
        <v>40299</v>
      </c>
      <c r="B37" s="35">
        <v>880.46</v>
      </c>
      <c r="C37" s="30">
        <v>364</v>
      </c>
      <c r="D37" s="5">
        <f t="shared" si="0"/>
        <v>-0.11426606729065786</v>
      </c>
      <c r="E37" s="5">
        <f t="shared" si="0"/>
        <v>-7.9197041661193165E-2</v>
      </c>
    </row>
    <row r="38" spans="1:15">
      <c r="A38" s="29">
        <v>40330</v>
      </c>
      <c r="B38" s="35">
        <v>841.42</v>
      </c>
      <c r="C38" s="30">
        <v>362</v>
      </c>
      <c r="D38" s="5">
        <f t="shared" si="0"/>
        <v>-4.5353557389452633E-2</v>
      </c>
      <c r="E38" s="5">
        <f t="shared" si="0"/>
        <v>-5.5096558109695845E-3</v>
      </c>
    </row>
    <row r="39" spans="1:15">
      <c r="A39" s="29">
        <v>40360</v>
      </c>
      <c r="B39" s="35">
        <v>849.5</v>
      </c>
      <c r="C39" s="30">
        <v>372</v>
      </c>
      <c r="D39" s="5">
        <f t="shared" si="0"/>
        <v>9.5570003307685683E-3</v>
      </c>
      <c r="E39" s="5">
        <f t="shared" si="0"/>
        <v>2.724964244737554E-2</v>
      </c>
    </row>
    <row r="40" spans="1:15">
      <c r="A40" s="29">
        <v>40391</v>
      </c>
      <c r="B40" s="35">
        <v>804.67</v>
      </c>
      <c r="C40" s="30">
        <v>384</v>
      </c>
      <c r="D40" s="5">
        <f t="shared" si="0"/>
        <v>-5.4215685629128568E-2</v>
      </c>
      <c r="E40" s="5">
        <f t="shared" si="0"/>
        <v>3.174869831458027E-2</v>
      </c>
    </row>
    <row r="41" spans="1:15">
      <c r="A41" s="29">
        <v>40422</v>
      </c>
      <c r="B41" s="35">
        <v>829.51</v>
      </c>
      <c r="C41" s="30">
        <v>369</v>
      </c>
      <c r="D41" s="5">
        <f t="shared" si="0"/>
        <v>3.0402909530068009E-2</v>
      </c>
      <c r="E41" s="5">
        <f t="shared" si="0"/>
        <v>-3.9845908547199674E-2</v>
      </c>
    </row>
    <row r="42" spans="1:15">
      <c r="A42" s="29">
        <v>40452</v>
      </c>
      <c r="B42" s="35">
        <v>810.91</v>
      </c>
      <c r="C42" s="30">
        <v>360</v>
      </c>
      <c r="D42" s="5">
        <f t="shared" ref="D42:E59" si="1">LN(B42/B41)</f>
        <v>-2.267809116163693E-2</v>
      </c>
      <c r="E42" s="5">
        <f t="shared" si="1"/>
        <v>-2.4692612590371522E-2</v>
      </c>
    </row>
    <row r="43" spans="1:15">
      <c r="A43" s="29">
        <v>40483</v>
      </c>
      <c r="B43" s="35">
        <v>860.94</v>
      </c>
      <c r="C43" s="30">
        <v>370</v>
      </c>
      <c r="D43" s="5">
        <f t="shared" si="1"/>
        <v>5.98677417370811E-2</v>
      </c>
      <c r="E43" s="5">
        <f t="shared" si="1"/>
        <v>2.7398974188114347E-2</v>
      </c>
    </row>
    <row r="44" spans="1:15">
      <c r="A44" s="29">
        <v>40513</v>
      </c>
      <c r="B44" s="35">
        <v>898.8</v>
      </c>
      <c r="C44" s="30">
        <v>372</v>
      </c>
      <c r="D44" s="5">
        <f t="shared" si="1"/>
        <v>4.3035724722803863E-2</v>
      </c>
      <c r="E44" s="5">
        <f t="shared" si="1"/>
        <v>5.390848634876373E-3</v>
      </c>
      <c r="G44" s="21"/>
      <c r="H44" s="21"/>
      <c r="I44" s="21"/>
      <c r="J44" s="21"/>
      <c r="K44" s="21"/>
      <c r="L44" s="21"/>
      <c r="M44" s="21"/>
      <c r="N44" s="21"/>
      <c r="O44" s="21"/>
    </row>
    <row r="45" spans="1:15">
      <c r="A45" s="29">
        <v>40544</v>
      </c>
      <c r="B45" s="35">
        <v>910.08</v>
      </c>
      <c r="C45" s="30">
        <v>372</v>
      </c>
      <c r="D45" s="5">
        <f t="shared" si="1"/>
        <v>1.2471967423592719E-2</v>
      </c>
      <c r="E45" s="5">
        <f t="shared" si="1"/>
        <v>0</v>
      </c>
      <c r="G45" s="21"/>
      <c r="H45" s="21"/>
      <c r="I45" s="21"/>
      <c r="J45" s="21"/>
      <c r="K45" s="21"/>
      <c r="L45" s="21"/>
      <c r="M45" s="21"/>
      <c r="N45" s="21"/>
      <c r="O45" s="21"/>
    </row>
    <row r="46" spans="1:15">
      <c r="A46" s="29">
        <v>40575</v>
      </c>
      <c r="B46" s="35">
        <v>951.27</v>
      </c>
      <c r="C46" s="30">
        <v>379</v>
      </c>
      <c r="D46" s="5">
        <f t="shared" si="1"/>
        <v>4.4265426187255791E-2</v>
      </c>
      <c r="E46" s="5">
        <f t="shared" si="1"/>
        <v>1.8642350809279774E-2</v>
      </c>
      <c r="G46" s="22"/>
      <c r="H46" s="22"/>
      <c r="I46" s="21"/>
      <c r="J46" s="21"/>
      <c r="K46" s="21"/>
      <c r="L46" s="21"/>
      <c r="M46" s="21"/>
      <c r="N46" s="21"/>
      <c r="O46" s="21"/>
    </row>
    <row r="47" spans="1:15">
      <c r="A47" s="29">
        <v>40603</v>
      </c>
      <c r="B47" s="35">
        <v>869.38</v>
      </c>
      <c r="C47" s="30">
        <v>345</v>
      </c>
      <c r="D47" s="5">
        <f t="shared" si="1"/>
        <v>-9.0017620002765961E-2</v>
      </c>
      <c r="E47" s="5">
        <f t="shared" si="1"/>
        <v>-9.3991788051066644E-2</v>
      </c>
      <c r="G47" s="8"/>
      <c r="H47" s="8"/>
      <c r="I47" s="21"/>
      <c r="J47" s="21"/>
      <c r="K47" s="21"/>
      <c r="L47" s="21"/>
      <c r="M47" s="21"/>
      <c r="N47" s="21"/>
      <c r="O47" s="21"/>
    </row>
    <row r="48" spans="1:15">
      <c r="A48" s="29">
        <v>40634</v>
      </c>
      <c r="B48" s="35">
        <v>851.85</v>
      </c>
      <c r="C48" s="30">
        <v>334</v>
      </c>
      <c r="D48" s="5">
        <f t="shared" si="1"/>
        <v>-2.0369858927705407E-2</v>
      </c>
      <c r="E48" s="5">
        <f t="shared" si="1"/>
        <v>-3.2403424054659305E-2</v>
      </c>
      <c r="G48" s="8"/>
      <c r="H48" s="8"/>
      <c r="I48" s="21"/>
      <c r="J48" s="21"/>
      <c r="K48" s="21"/>
      <c r="L48" s="21"/>
      <c r="M48" s="21"/>
      <c r="N48" s="21"/>
      <c r="O48" s="21"/>
    </row>
    <row r="49" spans="1:15">
      <c r="A49" s="29">
        <v>40664</v>
      </c>
      <c r="B49" s="35">
        <v>838.48</v>
      </c>
      <c r="C49" s="30">
        <v>336</v>
      </c>
      <c r="D49" s="5">
        <f t="shared" si="1"/>
        <v>-1.5819726129629379E-2</v>
      </c>
      <c r="E49" s="5">
        <f t="shared" si="1"/>
        <v>5.9701669865037544E-3</v>
      </c>
      <c r="G49" s="8"/>
      <c r="H49" s="8"/>
      <c r="I49" s="21"/>
      <c r="J49" s="21"/>
      <c r="K49" s="21"/>
      <c r="L49" s="21"/>
      <c r="M49" s="21"/>
      <c r="N49" s="21"/>
      <c r="O49" s="21"/>
    </row>
    <row r="50" spans="1:15">
      <c r="A50" s="29">
        <v>40695</v>
      </c>
      <c r="B50" s="35">
        <v>849.22</v>
      </c>
      <c r="C50" s="30">
        <v>334</v>
      </c>
      <c r="D50" s="5">
        <f t="shared" si="1"/>
        <v>1.272755226780072E-2</v>
      </c>
      <c r="E50" s="5">
        <f t="shared" si="1"/>
        <v>-5.970166986503796E-3</v>
      </c>
      <c r="G50" s="8"/>
      <c r="H50" s="8"/>
      <c r="I50" s="21"/>
      <c r="J50" s="21"/>
      <c r="K50" s="21"/>
      <c r="L50" s="21"/>
      <c r="M50" s="21"/>
      <c r="N50" s="21"/>
      <c r="O50" s="21"/>
    </row>
    <row r="51" spans="1:15">
      <c r="A51" s="29">
        <v>40725</v>
      </c>
      <c r="B51" s="35">
        <v>841.37</v>
      </c>
      <c r="C51" s="30">
        <v>346</v>
      </c>
      <c r="D51" s="5">
        <f t="shared" si="1"/>
        <v>-9.2867654698978747E-3</v>
      </c>
      <c r="E51" s="5">
        <f t="shared" si="1"/>
        <v>3.5297782081023896E-2</v>
      </c>
      <c r="G51" s="8"/>
      <c r="H51" s="8"/>
      <c r="I51" s="21"/>
      <c r="J51" s="21"/>
      <c r="K51" s="21"/>
      <c r="L51" s="21"/>
      <c r="M51" s="21"/>
      <c r="N51" s="21"/>
      <c r="O51" s="21"/>
    </row>
    <row r="52" spans="1:15">
      <c r="A52" s="29">
        <v>40756</v>
      </c>
      <c r="B52" s="35">
        <v>770.6</v>
      </c>
      <c r="C52" s="30">
        <v>370</v>
      </c>
      <c r="D52" s="5">
        <f t="shared" si="1"/>
        <v>-8.7862083467767541E-2</v>
      </c>
      <c r="E52" s="5">
        <f t="shared" si="1"/>
        <v>6.7064230580545836E-2</v>
      </c>
      <c r="G52" s="21"/>
      <c r="H52" s="21"/>
      <c r="I52" s="21"/>
      <c r="J52" s="21"/>
      <c r="K52" s="21"/>
      <c r="L52" s="21"/>
      <c r="M52" s="21"/>
      <c r="N52" s="21"/>
      <c r="O52" s="21"/>
    </row>
    <row r="53" spans="1:15">
      <c r="A53" s="29">
        <v>40787</v>
      </c>
      <c r="B53" s="35">
        <v>761.17</v>
      </c>
      <c r="C53" s="30">
        <v>390</v>
      </c>
      <c r="D53" s="5">
        <f t="shared" si="1"/>
        <v>-1.2312709002311141E-2</v>
      </c>
      <c r="E53" s="5">
        <f t="shared" si="1"/>
        <v>5.2643733485421881E-2</v>
      </c>
      <c r="G53" s="21"/>
      <c r="H53" s="21"/>
      <c r="I53" s="21"/>
      <c r="J53" s="21"/>
      <c r="K53" s="21"/>
      <c r="L53" s="21"/>
      <c r="M53" s="21"/>
      <c r="N53" s="21"/>
      <c r="O53" s="21"/>
    </row>
    <row r="54" spans="1:15">
      <c r="A54" s="29">
        <v>40817</v>
      </c>
      <c r="B54" s="35">
        <v>764.06</v>
      </c>
      <c r="C54" s="30">
        <v>380</v>
      </c>
      <c r="D54" s="5">
        <f t="shared" si="1"/>
        <v>3.7895969245523241E-3</v>
      </c>
      <c r="E54" s="5">
        <f t="shared" si="1"/>
        <v>-2.5975486403260677E-2</v>
      </c>
      <c r="G54" s="23"/>
      <c r="H54" s="23"/>
      <c r="I54" s="23"/>
      <c r="J54" s="23"/>
      <c r="K54" s="23"/>
      <c r="L54" s="23"/>
      <c r="M54" s="21"/>
      <c r="N54" s="21"/>
      <c r="O54" s="21"/>
    </row>
    <row r="55" spans="1:15">
      <c r="A55" s="29">
        <v>40848</v>
      </c>
      <c r="B55" s="35">
        <v>728.46</v>
      </c>
      <c r="C55" s="30">
        <v>370</v>
      </c>
      <c r="D55" s="5">
        <f t="shared" si="1"/>
        <v>-4.771360333035949E-2</v>
      </c>
      <c r="E55" s="5">
        <f t="shared" si="1"/>
        <v>-2.6668247082161294E-2</v>
      </c>
      <c r="G55" s="8"/>
      <c r="H55" s="8"/>
      <c r="I55" s="8"/>
      <c r="J55" s="8"/>
      <c r="K55" s="8"/>
      <c r="L55" s="8"/>
      <c r="M55" s="21"/>
      <c r="N55" s="21"/>
      <c r="O55" s="21"/>
    </row>
    <row r="56" spans="1:15">
      <c r="A56" s="29">
        <v>40878</v>
      </c>
      <c r="B56" s="35">
        <v>728.61</v>
      </c>
      <c r="C56" s="30">
        <v>379</v>
      </c>
      <c r="D56" s="5">
        <f t="shared" si="1"/>
        <v>2.0589264830086359E-4</v>
      </c>
      <c r="E56" s="5">
        <f t="shared" si="1"/>
        <v>2.4033199444156193E-2</v>
      </c>
      <c r="G56" s="8"/>
      <c r="H56" s="8"/>
      <c r="I56" s="8"/>
      <c r="J56" s="8"/>
      <c r="K56" s="8"/>
      <c r="L56" s="8"/>
      <c r="M56" s="21"/>
      <c r="N56" s="21"/>
      <c r="O56" s="21"/>
    </row>
    <row r="57" spans="1:15">
      <c r="A57" s="29">
        <v>40909</v>
      </c>
      <c r="B57" s="35">
        <v>755.27</v>
      </c>
      <c r="C57" s="30">
        <v>375</v>
      </c>
      <c r="D57" s="5">
        <f t="shared" si="1"/>
        <v>3.5936691781501787E-2</v>
      </c>
      <c r="E57" s="5">
        <f t="shared" si="1"/>
        <v>-1.0610179112015571E-2</v>
      </c>
      <c r="G57" s="8"/>
      <c r="H57" s="8"/>
      <c r="I57" s="8"/>
      <c r="J57" s="8"/>
      <c r="K57" s="8"/>
      <c r="L57" s="8"/>
      <c r="M57" s="21"/>
      <c r="N57" s="21"/>
      <c r="O57" s="21"/>
    </row>
    <row r="58" spans="1:15">
      <c r="A58" s="29">
        <v>40940</v>
      </c>
      <c r="B58" s="35">
        <v>835.96</v>
      </c>
      <c r="C58" s="30">
        <v>391</v>
      </c>
      <c r="D58" s="5">
        <f t="shared" si="1"/>
        <v>0.10150546383630907</v>
      </c>
      <c r="E58" s="5">
        <f t="shared" si="1"/>
        <v>4.1781534014954921E-2</v>
      </c>
      <c r="G58" s="21"/>
      <c r="H58" s="21"/>
      <c r="I58" s="21"/>
      <c r="J58" s="21"/>
      <c r="K58" s="21"/>
      <c r="L58" s="21"/>
      <c r="M58" s="21"/>
      <c r="N58" s="21"/>
      <c r="O58" s="21"/>
    </row>
    <row r="59" spans="1:15">
      <c r="A59" s="29">
        <v>40969</v>
      </c>
      <c r="B59" s="35">
        <v>854.35</v>
      </c>
      <c r="C59" s="30">
        <v>393</v>
      </c>
      <c r="D59" s="5">
        <f t="shared" si="1"/>
        <v>2.1760180844231827E-2</v>
      </c>
      <c r="E59" s="5">
        <f t="shared" si="1"/>
        <v>5.102051883895552E-3</v>
      </c>
      <c r="G59" s="23"/>
      <c r="H59" s="23"/>
      <c r="I59" s="23"/>
      <c r="J59" s="23"/>
      <c r="K59" s="23"/>
      <c r="L59" s="23"/>
      <c r="M59" s="23"/>
      <c r="N59" s="23"/>
      <c r="O59" s="23"/>
    </row>
    <row r="60" spans="1:15">
      <c r="A60" s="29">
        <v>41000</v>
      </c>
      <c r="B60" s="35">
        <v>804.27</v>
      </c>
      <c r="C60" s="30">
        <v>374</v>
      </c>
      <c r="D60" s="5">
        <f t="shared" ref="D60:E68" si="2">LN(B60/B59)</f>
        <v>-6.0405912195009695E-2</v>
      </c>
      <c r="E60" s="5">
        <f>LN(C60/C59)</f>
        <v>-4.9553814454729346E-2</v>
      </c>
      <c r="G60" s="8"/>
      <c r="H60" s="8"/>
      <c r="I60" s="8"/>
      <c r="J60" s="8"/>
      <c r="K60" s="8"/>
      <c r="L60" s="8"/>
      <c r="M60" s="8"/>
      <c r="N60" s="8"/>
      <c r="O60" s="8"/>
    </row>
    <row r="61" spans="1:15">
      <c r="A61" s="29">
        <v>41030</v>
      </c>
      <c r="B61" s="35">
        <v>719.49</v>
      </c>
      <c r="C61" s="30">
        <v>348</v>
      </c>
      <c r="D61" s="5">
        <f t="shared" si="2"/>
        <v>-0.11139240600908909</v>
      </c>
      <c r="E61" s="5">
        <f t="shared" si="2"/>
        <v>-7.205331764005754E-2</v>
      </c>
      <c r="G61" s="8"/>
      <c r="H61" s="8"/>
      <c r="I61" s="8"/>
      <c r="J61" s="8"/>
      <c r="K61" s="8"/>
      <c r="L61" s="8"/>
      <c r="M61" s="8"/>
      <c r="N61" s="8"/>
      <c r="O61" s="8"/>
    </row>
    <row r="62" spans="1:15">
      <c r="A62" s="29">
        <v>41061</v>
      </c>
      <c r="B62" s="35">
        <v>770.08</v>
      </c>
      <c r="C62" s="30">
        <v>375</v>
      </c>
      <c r="D62" s="5">
        <f t="shared" si="2"/>
        <v>6.7951777864615523E-2</v>
      </c>
      <c r="E62" s="5">
        <f t="shared" si="2"/>
        <v>7.4723546195936574E-2</v>
      </c>
      <c r="G62" s="21"/>
      <c r="H62" s="21"/>
      <c r="I62" s="21"/>
      <c r="J62" s="21"/>
      <c r="K62" s="21"/>
      <c r="L62" s="21"/>
      <c r="M62" s="21"/>
      <c r="N62" s="21"/>
      <c r="O62" s="21"/>
    </row>
    <row r="63" spans="1:15">
      <c r="A63" s="29">
        <v>41091</v>
      </c>
      <c r="B63" s="35">
        <v>736.31</v>
      </c>
      <c r="C63" s="30">
        <v>376</v>
      </c>
      <c r="D63" s="5">
        <f t="shared" si="2"/>
        <v>-4.4843179851738323E-2</v>
      </c>
      <c r="E63" s="5">
        <f t="shared" si="2"/>
        <v>2.6631174194836284E-3</v>
      </c>
      <c r="G63" s="21"/>
      <c r="H63" s="21"/>
      <c r="I63" s="21"/>
      <c r="J63" s="21"/>
      <c r="K63" s="21"/>
      <c r="L63" s="21"/>
      <c r="M63" s="21"/>
      <c r="N63" s="21"/>
      <c r="O63" s="21"/>
    </row>
    <row r="64" spans="1:15">
      <c r="A64" s="29">
        <v>41122</v>
      </c>
      <c r="B64" s="35">
        <v>731.64</v>
      </c>
      <c r="C64" s="30">
        <v>385</v>
      </c>
      <c r="D64" s="5">
        <f t="shared" si="2"/>
        <v>-6.3626359953359605E-3</v>
      </c>
      <c r="E64" s="5">
        <f t="shared" si="2"/>
        <v>2.365419089788981E-2</v>
      </c>
      <c r="G64" s="21"/>
      <c r="H64" s="21"/>
      <c r="I64" s="21"/>
      <c r="J64" s="21"/>
      <c r="K64" s="21"/>
      <c r="L64" s="21"/>
      <c r="M64" s="21"/>
      <c r="N64" s="21"/>
      <c r="O64" s="21"/>
    </row>
    <row r="65" spans="1:15">
      <c r="A65" s="29">
        <v>41153</v>
      </c>
      <c r="B65" s="35">
        <v>737.42</v>
      </c>
      <c r="C65" s="30">
        <v>373</v>
      </c>
      <c r="D65" s="5">
        <f t="shared" si="2"/>
        <v>7.8690180461863327E-3</v>
      </c>
      <c r="E65" s="5">
        <f t="shared" si="2"/>
        <v>-3.1664914643968693E-2</v>
      </c>
      <c r="G65" s="22"/>
      <c r="H65" s="22"/>
      <c r="I65" s="21"/>
      <c r="J65" s="21"/>
      <c r="K65" s="21"/>
      <c r="L65" s="21"/>
      <c r="M65" s="21"/>
      <c r="N65" s="21"/>
      <c r="O65" s="21"/>
    </row>
    <row r="66" spans="1:15">
      <c r="A66" s="29">
        <v>41183</v>
      </c>
      <c r="B66" s="35">
        <v>742.33</v>
      </c>
      <c r="C66" s="30">
        <v>406</v>
      </c>
      <c r="D66" s="5">
        <f t="shared" si="2"/>
        <v>6.6362804795084386E-3</v>
      </c>
      <c r="E66" s="5">
        <f t="shared" si="2"/>
        <v>8.477473995791715E-2</v>
      </c>
      <c r="G66" s="8"/>
      <c r="H66" s="8"/>
      <c r="I66" s="21"/>
      <c r="J66" s="21"/>
      <c r="K66" s="21"/>
      <c r="L66" s="21"/>
      <c r="M66" s="21"/>
      <c r="N66" s="21"/>
      <c r="O66" s="21"/>
    </row>
    <row r="67" spans="1:15">
      <c r="A67" s="29">
        <v>41214</v>
      </c>
      <c r="B67" s="35">
        <v>781.46</v>
      </c>
      <c r="C67" s="30">
        <v>423</v>
      </c>
      <c r="D67" s="5">
        <f t="shared" si="2"/>
        <v>5.1370076696944197E-2</v>
      </c>
      <c r="E67" s="5">
        <f t="shared" si="2"/>
        <v>4.1019019444545335E-2</v>
      </c>
      <c r="G67" s="8"/>
      <c r="H67" s="8"/>
      <c r="I67" s="21"/>
      <c r="J67" s="21"/>
      <c r="K67" s="21"/>
      <c r="L67" s="21"/>
      <c r="M67" s="21"/>
      <c r="N67" s="21"/>
      <c r="O67" s="21"/>
    </row>
    <row r="68" spans="1:15">
      <c r="A68" s="29">
        <v>41244</v>
      </c>
      <c r="B68" s="35">
        <v>859.8</v>
      </c>
      <c r="C68" s="30">
        <v>486</v>
      </c>
      <c r="D68" s="5">
        <f t="shared" si="2"/>
        <v>9.5535839131817193E-2</v>
      </c>
      <c r="E68" s="5">
        <f t="shared" si="2"/>
        <v>0.1388364448542159</v>
      </c>
      <c r="G68" s="8"/>
      <c r="H68" s="8"/>
      <c r="I68" s="21"/>
      <c r="J68" s="21"/>
      <c r="K68" s="21"/>
      <c r="L68" s="21"/>
      <c r="M68" s="21"/>
      <c r="N68" s="21"/>
      <c r="O68" s="21"/>
    </row>
    <row r="69" spans="1:15">
      <c r="A69" s="29">
        <v>41275</v>
      </c>
      <c r="B69" s="5">
        <v>940.25</v>
      </c>
      <c r="C69" s="1">
        <v>497</v>
      </c>
      <c r="D69" s="5">
        <f t="shared" ref="D69" si="3">LN(B69/B68)</f>
        <v>8.9445993288264705E-2</v>
      </c>
      <c r="E69" s="5">
        <f t="shared" ref="E69" si="4">LN(C69/C68)</f>
        <v>2.2381402196134912E-2</v>
      </c>
      <c r="G69" s="8"/>
      <c r="H69" s="8"/>
      <c r="I69" s="21"/>
      <c r="J69" s="21"/>
      <c r="K69" s="21"/>
      <c r="L69" s="21"/>
      <c r="M69" s="21"/>
      <c r="N69" s="21"/>
      <c r="O69" s="21"/>
    </row>
    <row r="70" spans="1:15">
      <c r="G70" s="8"/>
      <c r="H70" s="8"/>
      <c r="I70" s="21"/>
      <c r="J70" s="21"/>
      <c r="K70" s="21"/>
      <c r="L70" s="21"/>
      <c r="M70" s="21"/>
      <c r="N70" s="21"/>
      <c r="O70" s="21"/>
    </row>
    <row r="71" spans="1:15">
      <c r="G71" s="21"/>
      <c r="H71" s="21"/>
      <c r="I71" s="21"/>
      <c r="J71" s="21"/>
      <c r="K71" s="21"/>
      <c r="L71" s="21"/>
      <c r="M71" s="21"/>
      <c r="N71" s="21"/>
      <c r="O71" s="21"/>
    </row>
    <row r="72" spans="1:15">
      <c r="G72" s="21"/>
      <c r="H72" s="21"/>
      <c r="I72" s="21"/>
      <c r="J72" s="21"/>
      <c r="K72" s="21"/>
      <c r="L72" s="21"/>
      <c r="M72" s="21"/>
      <c r="N72" s="21"/>
      <c r="O72" s="21"/>
    </row>
    <row r="73" spans="1:15" s="28" customFormat="1">
      <c r="D73" s="30"/>
      <c r="E73" s="30"/>
      <c r="F73" s="31"/>
      <c r="H73" s="8"/>
      <c r="I73" s="8"/>
      <c r="J73" s="8"/>
      <c r="K73" s="8"/>
      <c r="L73" s="8"/>
      <c r="M73" s="21"/>
      <c r="N73" s="21"/>
      <c r="O73" s="21"/>
    </row>
    <row r="74" spans="1:15" s="28" customFormat="1">
      <c r="D74" s="30"/>
      <c r="E74" s="30"/>
      <c r="F74" s="31"/>
      <c r="H74" s="8"/>
      <c r="I74" s="8"/>
      <c r="J74" s="8"/>
      <c r="K74" s="8"/>
      <c r="L74" s="8"/>
      <c r="M74" s="21"/>
      <c r="N74" s="21"/>
      <c r="O74" s="21"/>
    </row>
    <row r="75" spans="1:15" s="28" customFormat="1">
      <c r="D75" s="30"/>
      <c r="E75" s="30"/>
      <c r="F75" s="31"/>
      <c r="H75" s="8"/>
      <c r="I75" s="8"/>
      <c r="J75" s="8"/>
      <c r="K75" s="8"/>
      <c r="L75" s="8"/>
      <c r="M75" s="21"/>
      <c r="N75" s="21"/>
      <c r="O75" s="21"/>
    </row>
    <row r="76" spans="1:15" s="28" customFormat="1">
      <c r="D76" s="30"/>
      <c r="E76" s="30"/>
      <c r="F76" s="31"/>
      <c r="H76" s="21"/>
      <c r="I76" s="21"/>
      <c r="J76" s="21"/>
      <c r="K76" s="21"/>
      <c r="L76" s="21"/>
      <c r="M76" s="21"/>
      <c r="N76" s="21"/>
      <c r="O76" s="21"/>
    </row>
    <row r="77" spans="1:15" s="28" customFormat="1">
      <c r="D77" s="30"/>
      <c r="E77" s="30"/>
      <c r="F77" s="31"/>
      <c r="H77" s="23"/>
      <c r="I77" s="23"/>
      <c r="J77" s="23"/>
      <c r="K77" s="23"/>
      <c r="L77" s="23"/>
      <c r="M77" s="23"/>
      <c r="N77" s="23"/>
      <c r="O77" s="23"/>
    </row>
    <row r="78" spans="1:15" s="28" customFormat="1">
      <c r="D78" s="30"/>
      <c r="E78" s="30"/>
      <c r="F78" s="31"/>
      <c r="H78" s="8"/>
      <c r="I78" s="8"/>
      <c r="J78" s="8"/>
      <c r="K78" s="8"/>
      <c r="L78" s="8"/>
      <c r="M78" s="8"/>
      <c r="N78" s="8"/>
      <c r="O78" s="8"/>
    </row>
    <row r="79" spans="1:15" s="28" customFormat="1">
      <c r="D79" s="30"/>
      <c r="E79" s="30"/>
      <c r="F79" s="31"/>
    </row>
    <row r="80" spans="1:15" s="28" customFormat="1">
      <c r="D80" s="30"/>
      <c r="E80" s="30"/>
      <c r="F80" s="31"/>
    </row>
    <row r="81" spans="4:6" s="28" customFormat="1">
      <c r="D81" s="30"/>
      <c r="E81" s="30"/>
      <c r="F81" s="31"/>
    </row>
    <row r="82" spans="4:6" s="28" customFormat="1">
      <c r="D82" s="30"/>
      <c r="E82" s="30"/>
      <c r="F82" s="31"/>
    </row>
    <row r="83" spans="4:6" s="28" customFormat="1">
      <c r="D83" s="30"/>
      <c r="E83" s="30"/>
      <c r="F83" s="31"/>
    </row>
    <row r="84" spans="4:6" s="28" customFormat="1">
      <c r="D84" s="30"/>
      <c r="E84" s="30"/>
      <c r="F84" s="31"/>
    </row>
    <row r="85" spans="4:6" s="28" customFormat="1">
      <c r="D85" s="30"/>
      <c r="E85" s="30"/>
      <c r="F85" s="31"/>
    </row>
    <row r="86" spans="4:6" s="28" customFormat="1">
      <c r="D86" s="30"/>
      <c r="E86" s="30"/>
      <c r="F86" s="31"/>
    </row>
    <row r="87" spans="4:6" s="28" customFormat="1">
      <c r="D87" s="30"/>
      <c r="E87" s="30"/>
      <c r="F87" s="31"/>
    </row>
    <row r="88" spans="4:6" s="28" customFormat="1">
      <c r="D88" s="30"/>
      <c r="E88" s="30"/>
      <c r="F88" s="31"/>
    </row>
    <row r="89" spans="4:6" s="28" customFormat="1">
      <c r="D89" s="30"/>
      <c r="E89" s="30"/>
      <c r="F89" s="31"/>
    </row>
    <row r="90" spans="4:6" s="28" customFormat="1">
      <c r="D90" s="30"/>
      <c r="E90" s="30"/>
      <c r="F90" s="31"/>
    </row>
    <row r="91" spans="4:6" s="28" customFormat="1">
      <c r="D91" s="30"/>
      <c r="E91" s="30"/>
      <c r="F91" s="31"/>
    </row>
    <row r="92" spans="4:6" s="28" customFormat="1">
      <c r="D92" s="30"/>
      <c r="E92" s="30"/>
      <c r="F92" s="31"/>
    </row>
    <row r="93" spans="4:6" s="28" customFormat="1">
      <c r="D93" s="30"/>
      <c r="E93" s="30"/>
      <c r="F93" s="31"/>
    </row>
    <row r="94" spans="4:6" s="28" customFormat="1">
      <c r="D94" s="30"/>
      <c r="E94" s="30"/>
      <c r="F94" s="31"/>
    </row>
    <row r="95" spans="4:6" s="28" customFormat="1">
      <c r="D95" s="30"/>
      <c r="E95" s="30"/>
      <c r="F95" s="31"/>
    </row>
    <row r="96" spans="4:6" s="28" customFormat="1">
      <c r="D96" s="30"/>
      <c r="E96" s="30"/>
      <c r="F96" s="31"/>
    </row>
    <row r="97" spans="4:15" s="28" customFormat="1">
      <c r="D97" s="30"/>
      <c r="E97" s="30"/>
      <c r="F97" s="31"/>
    </row>
    <row r="98" spans="4:15" s="28" customFormat="1">
      <c r="D98" s="30"/>
      <c r="E98" s="30"/>
      <c r="F98" s="31"/>
    </row>
    <row r="99" spans="4:15" s="28" customFormat="1">
      <c r="D99" s="30"/>
      <c r="E99" s="30"/>
      <c r="F99" s="31"/>
    </row>
    <row r="100" spans="4:15" s="28" customFormat="1">
      <c r="D100" s="30"/>
      <c r="E100" s="30"/>
      <c r="F100" s="31"/>
    </row>
    <row r="101" spans="4:15" s="28" customFormat="1">
      <c r="D101" s="30"/>
      <c r="E101" s="30"/>
      <c r="F101" s="31"/>
    </row>
    <row r="102" spans="4:15" s="28" customFormat="1">
      <c r="D102" s="30"/>
      <c r="E102" s="30"/>
      <c r="F102" s="31"/>
    </row>
    <row r="103" spans="4:15" s="28" customFormat="1">
      <c r="D103" s="30"/>
      <c r="E103" s="30"/>
      <c r="F103" s="31"/>
    </row>
    <row r="104" spans="4:15" s="28" customFormat="1">
      <c r="D104" s="30"/>
      <c r="E104" s="30"/>
      <c r="F104" s="31"/>
      <c r="H104" s="21"/>
      <c r="I104" s="21"/>
      <c r="J104" s="21"/>
      <c r="K104" s="21"/>
      <c r="L104" s="21"/>
      <c r="M104" s="21"/>
      <c r="N104" s="21"/>
      <c r="O104" s="21"/>
    </row>
    <row r="105" spans="4:15" s="28" customFormat="1">
      <c r="D105" s="30"/>
      <c r="E105" s="30"/>
      <c r="F105" s="31"/>
      <c r="H105" s="21"/>
      <c r="I105" s="21"/>
      <c r="J105" s="21"/>
      <c r="K105" s="21"/>
      <c r="L105" s="21"/>
      <c r="M105" s="21"/>
      <c r="N105" s="21"/>
      <c r="O105" s="21"/>
    </row>
    <row r="106" spans="4:15" s="28" customFormat="1">
      <c r="D106" s="30"/>
      <c r="E106" s="30"/>
      <c r="F106" s="31"/>
      <c r="H106" s="21"/>
      <c r="I106" s="21"/>
      <c r="J106" s="21"/>
      <c r="K106" s="21"/>
      <c r="L106" s="21"/>
      <c r="M106" s="21"/>
      <c r="N106" s="21"/>
      <c r="O106" s="21"/>
    </row>
    <row r="107" spans="4:15" s="28" customFormat="1">
      <c r="D107" s="30"/>
      <c r="E107" s="30"/>
      <c r="F107" s="31"/>
    </row>
    <row r="108" spans="4:15" s="28" customFormat="1">
      <c r="D108" s="30"/>
      <c r="E108" s="30"/>
      <c r="F108" s="31"/>
    </row>
    <row r="109" spans="4:15" s="28" customFormat="1">
      <c r="D109" s="30"/>
      <c r="E109" s="30"/>
      <c r="F109" s="31"/>
    </row>
    <row r="110" spans="4:15" s="28" customFormat="1">
      <c r="D110" s="30"/>
      <c r="E110" s="30"/>
      <c r="F110" s="31"/>
    </row>
    <row r="111" spans="4:15" s="28" customFormat="1">
      <c r="D111" s="30"/>
      <c r="E111" s="30"/>
      <c r="F111" s="31"/>
    </row>
    <row r="112" spans="4:15" s="28" customFormat="1">
      <c r="D112" s="30"/>
      <c r="E112" s="30"/>
      <c r="F112" s="31"/>
    </row>
    <row r="113" spans="4:6" s="28" customFormat="1">
      <c r="D113" s="30"/>
      <c r="E113" s="30"/>
      <c r="F113" s="31"/>
    </row>
    <row r="114" spans="4:6" s="28" customFormat="1">
      <c r="D114" s="30"/>
      <c r="E114" s="30"/>
      <c r="F114" s="31"/>
    </row>
    <row r="115" spans="4:6" s="28" customFormat="1">
      <c r="D115" s="30"/>
      <c r="E115" s="30"/>
      <c r="F115" s="31"/>
    </row>
    <row r="116" spans="4:6" s="28" customFormat="1">
      <c r="D116" s="30"/>
      <c r="E116" s="30"/>
      <c r="F116" s="31"/>
    </row>
    <row r="117" spans="4:6" s="28" customFormat="1">
      <c r="D117" s="30"/>
      <c r="E117" s="30"/>
      <c r="F117" s="31"/>
    </row>
    <row r="118" spans="4:6" s="28" customFormat="1">
      <c r="D118" s="30"/>
      <c r="E118" s="30"/>
      <c r="F118" s="31"/>
    </row>
    <row r="119" spans="4:6" s="28" customFormat="1">
      <c r="D119" s="30"/>
      <c r="E119" s="30"/>
      <c r="F119" s="31"/>
    </row>
    <row r="120" spans="4:6" s="28" customFormat="1">
      <c r="D120" s="30"/>
      <c r="E120" s="30"/>
      <c r="F120" s="31"/>
    </row>
    <row r="121" spans="4:6" s="28" customFormat="1">
      <c r="D121" s="30"/>
      <c r="E121" s="30"/>
      <c r="F121" s="31"/>
    </row>
    <row r="122" spans="4:6" s="28" customFormat="1">
      <c r="D122" s="30"/>
      <c r="E122" s="30"/>
      <c r="F122" s="31"/>
    </row>
    <row r="123" spans="4:6" s="28" customFormat="1">
      <c r="D123" s="30"/>
      <c r="E123" s="30"/>
      <c r="F123" s="31"/>
    </row>
    <row r="124" spans="4:6" s="28" customFormat="1">
      <c r="D124" s="30"/>
      <c r="E124" s="30"/>
      <c r="F124" s="31"/>
    </row>
    <row r="125" spans="4:6" s="28" customFormat="1">
      <c r="D125" s="30"/>
      <c r="E125" s="30"/>
      <c r="F125" s="31"/>
    </row>
    <row r="126" spans="4:6" s="28" customFormat="1">
      <c r="D126" s="30"/>
      <c r="E126" s="30"/>
      <c r="F126" s="31"/>
    </row>
    <row r="127" spans="4:6" s="28" customFormat="1">
      <c r="D127" s="30"/>
      <c r="E127" s="30"/>
      <c r="F127" s="31"/>
    </row>
    <row r="128" spans="4:6" s="28" customFormat="1">
      <c r="D128" s="30"/>
      <c r="E128" s="30"/>
      <c r="F128" s="31"/>
    </row>
    <row r="129" spans="1:6" s="28" customFormat="1">
      <c r="D129" s="30"/>
      <c r="E129" s="30"/>
      <c r="F129" s="31"/>
    </row>
    <row r="130" spans="1:6" s="28" customFormat="1">
      <c r="D130" s="30"/>
      <c r="E130" s="30"/>
      <c r="F130" s="31"/>
    </row>
    <row r="131" spans="1:6" s="28" customFormat="1">
      <c r="D131" s="30"/>
      <c r="E131" s="30"/>
      <c r="F131" s="31"/>
    </row>
    <row r="132" spans="1:6" s="28" customFormat="1">
      <c r="D132" s="30"/>
      <c r="E132" s="30"/>
      <c r="F132" s="31"/>
    </row>
    <row r="133" spans="1:6" s="28" customFormat="1">
      <c r="A133" s="32"/>
      <c r="B133" s="33"/>
      <c r="C133" s="34"/>
    </row>
    <row r="134" spans="1:6">
      <c r="A134" s="3"/>
      <c r="B134" s="6"/>
      <c r="C134" s="4"/>
    </row>
    <row r="135" spans="1:6">
      <c r="A135" s="3"/>
      <c r="B135" s="6"/>
      <c r="C135" s="4"/>
    </row>
    <row r="136" spans="1:6">
      <c r="A136" s="3"/>
      <c r="B136" s="6"/>
      <c r="C136" s="4"/>
    </row>
  </sheetData>
  <sortState ref="A74:C133">
    <sortCondition ref="A74"/>
  </sortState>
  <mergeCells count="2">
    <mergeCell ref="B7:C7"/>
    <mergeCell ref="D7:E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4294967293" verticalDpi="0" r:id="rId1"/>
  <headerFooter>
    <oddHeader>&amp;L&amp;F&amp;C&amp;A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73"/>
  <sheetViews>
    <sheetView showGridLines="0" zoomScaleNormal="100" workbookViewId="0">
      <selection activeCell="C23" sqref="C23"/>
    </sheetView>
  </sheetViews>
  <sheetFormatPr defaultRowHeight="9.75"/>
  <cols>
    <col min="1" max="1" width="10.25" style="5" bestFit="1" customWidth="1"/>
    <col min="2" max="2" width="10.25" style="5" customWidth="1"/>
    <col min="3" max="3" width="12.125" style="5" customWidth="1"/>
    <col min="4" max="4" width="9" style="5"/>
    <col min="5" max="5" width="13.5" style="5" bestFit="1" customWidth="1"/>
    <col min="6" max="6" width="10.25" style="5" customWidth="1"/>
    <col min="7" max="15" width="9" style="5" customWidth="1"/>
    <col min="16" max="16384" width="9" style="5"/>
  </cols>
  <sheetData>
    <row r="1" spans="1:14" s="10" customFormat="1" ht="13.5" thickBot="1">
      <c r="A1" s="24" t="s">
        <v>7</v>
      </c>
    </row>
    <row r="2" spans="1:14" s="10" customFormat="1" ht="15">
      <c r="A2" s="17"/>
      <c r="B2" s="18" t="s">
        <v>5</v>
      </c>
    </row>
    <row r="3" spans="1:14" s="10" customFormat="1" ht="12.75">
      <c r="A3" s="11" t="s">
        <v>2</v>
      </c>
      <c r="B3" s="19">
        <f>INTERCEPT(E10:E69,D10:D69)</f>
        <v>1.5314609480472129E-2</v>
      </c>
      <c r="C3" s="10" t="s">
        <v>9</v>
      </c>
    </row>
    <row r="4" spans="1:14" s="10" customFormat="1" ht="12.75">
      <c r="A4" s="11" t="s">
        <v>3</v>
      </c>
      <c r="B4" s="19">
        <f>SLOPE(E10:E69,D10:D69)</f>
        <v>1.5163058753116729</v>
      </c>
      <c r="C4" s="10" t="s">
        <v>10</v>
      </c>
    </row>
    <row r="5" spans="1:14" s="10" customFormat="1" ht="16.5" thickBot="1">
      <c r="A5" s="12" t="s">
        <v>4</v>
      </c>
      <c r="B5" s="20">
        <f>RSQ(E10:E69,D10:D69)</f>
        <v>0.35726378704181022</v>
      </c>
      <c r="C5" s="10" t="s">
        <v>11</v>
      </c>
    </row>
    <row r="6" spans="1:14" s="10" customFormat="1" ht="12.75">
      <c r="A6" s="14"/>
      <c r="B6" s="15"/>
      <c r="C6" s="16"/>
    </row>
    <row r="7" spans="1:14" ht="12.75">
      <c r="B7" s="40" t="s">
        <v>1</v>
      </c>
      <c r="C7" s="40"/>
      <c r="D7" s="41" t="s">
        <v>6</v>
      </c>
      <c r="E7" s="40"/>
    </row>
    <row r="8" spans="1:14" ht="12.75">
      <c r="B8" s="25" t="s">
        <v>0</v>
      </c>
      <c r="C8" s="26" t="s">
        <v>12</v>
      </c>
      <c r="D8" s="25" t="str">
        <f>B8</f>
        <v>TOPIX</v>
      </c>
      <c r="E8" s="25" t="str">
        <f>C8</f>
        <v>GMOインターネット</v>
      </c>
      <c r="N8" s="10"/>
    </row>
    <row r="9" spans="1:14">
      <c r="A9" s="29">
        <v>39448</v>
      </c>
      <c r="B9" s="2">
        <v>1346.3100589999999</v>
      </c>
      <c r="C9" s="37">
        <v>460</v>
      </c>
    </row>
    <row r="10" spans="1:14">
      <c r="A10" s="29">
        <v>39479</v>
      </c>
      <c r="B10" s="2">
        <v>1324.280029</v>
      </c>
      <c r="C10" s="37">
        <v>513</v>
      </c>
      <c r="D10" s="5">
        <f>LN(B10/B9)</f>
        <v>-1.6498623146712244E-2</v>
      </c>
      <c r="E10" s="5">
        <f t="shared" ref="E10:E59" si="0">LN(C10/C9)</f>
        <v>0.10904935568762875</v>
      </c>
    </row>
    <row r="11" spans="1:14">
      <c r="A11" s="29">
        <v>39508</v>
      </c>
      <c r="B11" s="2">
        <v>1212.959961</v>
      </c>
      <c r="C11" s="37">
        <v>624</v>
      </c>
      <c r="D11" s="5">
        <f t="shared" ref="D11:E61" si="1">LN(B11/B10)</f>
        <v>-8.7805316244120579E-2</v>
      </c>
      <c r="E11" s="5">
        <f t="shared" si="0"/>
        <v>0.19587452319865808</v>
      </c>
    </row>
    <row r="12" spans="1:14">
      <c r="A12" s="29">
        <v>39539</v>
      </c>
      <c r="B12" s="2">
        <v>1358.650024</v>
      </c>
      <c r="C12" s="37">
        <v>716</v>
      </c>
      <c r="D12" s="5">
        <f t="shared" si="1"/>
        <v>0.11342795618025564</v>
      </c>
      <c r="E12" s="5">
        <f t="shared" si="0"/>
        <v>0.13752979859121789</v>
      </c>
    </row>
    <row r="13" spans="1:14">
      <c r="A13" s="29">
        <v>39569</v>
      </c>
      <c r="B13" s="2">
        <v>1408.1400149999999</v>
      </c>
      <c r="C13" s="37">
        <v>610</v>
      </c>
      <c r="D13" s="5">
        <f t="shared" si="1"/>
        <v>3.5778117910005063E-2</v>
      </c>
      <c r="E13" s="5">
        <f>LN(C13/C12)</f>
        <v>-0.16022120979328866</v>
      </c>
    </row>
    <row r="14" spans="1:14">
      <c r="A14" s="29">
        <v>39600</v>
      </c>
      <c r="B14" s="2">
        <v>1320.099976</v>
      </c>
      <c r="C14" s="37">
        <v>436</v>
      </c>
      <c r="D14" s="5">
        <f>LN(B14/B13)</f>
        <v>-6.4562222139230921E-2</v>
      </c>
      <c r="E14" s="5">
        <f t="shared" si="0"/>
        <v>-0.33581671381832262</v>
      </c>
    </row>
    <row r="15" spans="1:14">
      <c r="A15" s="29">
        <v>39630</v>
      </c>
      <c r="B15" s="2">
        <v>1303.619995</v>
      </c>
      <c r="C15" s="37">
        <v>536</v>
      </c>
      <c r="D15" s="5">
        <f t="shared" si="1"/>
        <v>-1.2562466966541534E-2</v>
      </c>
      <c r="E15" s="5">
        <f>LN(C15/C14)</f>
        <v>0.20649191772176764</v>
      </c>
    </row>
    <row r="16" spans="1:14">
      <c r="A16" s="29">
        <v>39661</v>
      </c>
      <c r="B16" s="2">
        <v>1254.709961</v>
      </c>
      <c r="C16" s="37">
        <v>489</v>
      </c>
      <c r="D16" s="5">
        <f t="shared" si="1"/>
        <v>-3.82405670560408E-2</v>
      </c>
      <c r="E16" s="5">
        <f t="shared" si="0"/>
        <v>-9.1771671595929971E-2</v>
      </c>
    </row>
    <row r="17" spans="1:5">
      <c r="A17" s="29">
        <v>39692</v>
      </c>
      <c r="B17" s="2">
        <v>1087.410034</v>
      </c>
      <c r="C17" s="37">
        <v>490</v>
      </c>
      <c r="D17" s="5">
        <f t="shared" si="1"/>
        <v>-0.14310568589926959</v>
      </c>
      <c r="E17" s="5">
        <f t="shared" si="0"/>
        <v>2.042901629800331E-3</v>
      </c>
    </row>
    <row r="18" spans="1:5">
      <c r="A18" s="29">
        <v>39722</v>
      </c>
      <c r="B18" s="2">
        <v>867.12</v>
      </c>
      <c r="C18" s="37">
        <v>256</v>
      </c>
      <c r="D18" s="5">
        <f t="shared" si="1"/>
        <v>-0.22637665667692636</v>
      </c>
      <c r="E18" s="5">
        <f t="shared" si="0"/>
        <v>-0.64922794662510974</v>
      </c>
    </row>
    <row r="19" spans="1:5">
      <c r="A19" s="29">
        <v>39753</v>
      </c>
      <c r="B19" s="2">
        <v>834.82</v>
      </c>
      <c r="C19" s="37">
        <v>265</v>
      </c>
      <c r="D19" s="5">
        <f t="shared" si="1"/>
        <v>-3.7961242757221278E-2</v>
      </c>
      <c r="E19" s="5">
        <f t="shared" si="0"/>
        <v>3.4552381506659735E-2</v>
      </c>
    </row>
    <row r="20" spans="1:5">
      <c r="A20" s="29">
        <v>39783</v>
      </c>
      <c r="B20" s="2">
        <v>859.24</v>
      </c>
      <c r="C20" s="37">
        <v>455</v>
      </c>
      <c r="D20" s="5">
        <f t="shared" si="1"/>
        <v>2.8832144855502718E-2</v>
      </c>
      <c r="E20" s="5">
        <f t="shared" si="0"/>
        <v>0.54056759296472823</v>
      </c>
    </row>
    <row r="21" spans="1:5">
      <c r="A21" s="29">
        <v>39814</v>
      </c>
      <c r="B21" s="2">
        <v>794.03</v>
      </c>
      <c r="C21" s="37">
        <v>405</v>
      </c>
      <c r="D21" s="5">
        <f t="shared" si="1"/>
        <v>-7.8927033697099191E-2</v>
      </c>
      <c r="E21" s="5">
        <f t="shared" si="0"/>
        <v>-0.11641035184441134</v>
      </c>
    </row>
    <row r="22" spans="1:5">
      <c r="A22" s="29">
        <v>39845</v>
      </c>
      <c r="B22" s="2">
        <v>756.71</v>
      </c>
      <c r="C22" s="37">
        <v>379</v>
      </c>
      <c r="D22" s="5">
        <f t="shared" si="1"/>
        <v>-4.8141155018661813E-2</v>
      </c>
      <c r="E22" s="5">
        <f t="shared" si="0"/>
        <v>-6.6350862024112806E-2</v>
      </c>
    </row>
    <row r="23" spans="1:5">
      <c r="A23" s="29">
        <v>39873</v>
      </c>
      <c r="B23" s="2">
        <v>773.66</v>
      </c>
      <c r="C23" s="37">
        <v>335</v>
      </c>
      <c r="D23" s="5">
        <f t="shared" si="1"/>
        <v>2.215241170374433E-2</v>
      </c>
      <c r="E23" s="5">
        <f t="shared" si="0"/>
        <v>-0.12340567325735988</v>
      </c>
    </row>
    <row r="24" spans="1:5">
      <c r="A24" s="29">
        <v>39904</v>
      </c>
      <c r="B24" s="2">
        <v>837.79</v>
      </c>
      <c r="C24" s="37">
        <v>309</v>
      </c>
      <c r="D24" s="5">
        <f t="shared" si="1"/>
        <v>7.9634971825023104E-2</v>
      </c>
      <c r="E24" s="5">
        <f t="shared" si="0"/>
        <v>-8.0789254927321003E-2</v>
      </c>
    </row>
    <row r="25" spans="1:5">
      <c r="A25" s="29">
        <v>39934</v>
      </c>
      <c r="B25" s="2">
        <v>897.91</v>
      </c>
      <c r="C25" s="37">
        <v>382</v>
      </c>
      <c r="D25" s="5">
        <f t="shared" si="1"/>
        <v>6.9302368143635787E-2</v>
      </c>
      <c r="E25" s="5">
        <f t="shared" si="0"/>
        <v>0.2120793317088297</v>
      </c>
    </row>
    <row r="26" spans="1:5">
      <c r="A26" s="29">
        <v>39965</v>
      </c>
      <c r="B26" s="2">
        <v>929.76</v>
      </c>
      <c r="C26" s="37">
        <v>435</v>
      </c>
      <c r="D26" s="5">
        <f t="shared" si="1"/>
        <v>3.4856647764377177E-2</v>
      </c>
      <c r="E26" s="5">
        <f t="shared" si="0"/>
        <v>0.12992542248210881</v>
      </c>
    </row>
    <row r="27" spans="1:5">
      <c r="A27" s="29">
        <v>39995</v>
      </c>
      <c r="B27" s="2">
        <v>950.26</v>
      </c>
      <c r="C27" s="37">
        <v>399</v>
      </c>
      <c r="D27" s="5">
        <f t="shared" si="1"/>
        <v>2.1809143033625692E-2</v>
      </c>
      <c r="E27" s="5">
        <f t="shared" si="0"/>
        <v>-8.6384614198820694E-2</v>
      </c>
    </row>
    <row r="28" spans="1:5">
      <c r="A28" s="29">
        <v>40026</v>
      </c>
      <c r="B28" s="2">
        <v>965.73</v>
      </c>
      <c r="C28" s="37">
        <v>407</v>
      </c>
      <c r="D28" s="5">
        <f t="shared" si="1"/>
        <v>1.6148660678233832E-2</v>
      </c>
      <c r="E28" s="5">
        <f t="shared" si="0"/>
        <v>1.9851768552731529E-2</v>
      </c>
    </row>
    <row r="29" spans="1:5">
      <c r="A29" s="29">
        <v>40057</v>
      </c>
      <c r="B29" s="2">
        <v>909.84002699999996</v>
      </c>
      <c r="C29" s="37">
        <v>393</v>
      </c>
      <c r="D29" s="5">
        <f t="shared" si="1"/>
        <v>-5.9615502486919061E-2</v>
      </c>
      <c r="E29" s="5">
        <f t="shared" si="0"/>
        <v>-3.5003573573333703E-2</v>
      </c>
    </row>
    <row r="30" spans="1:5">
      <c r="A30" s="29">
        <v>40087</v>
      </c>
      <c r="B30" s="2">
        <v>894.669983</v>
      </c>
      <c r="C30" s="37">
        <v>419</v>
      </c>
      <c r="D30" s="5">
        <f t="shared" si="1"/>
        <v>-1.6813873354219324E-2</v>
      </c>
      <c r="E30" s="5">
        <f t="shared" si="0"/>
        <v>6.4061308052876534E-2</v>
      </c>
    </row>
    <row r="31" spans="1:5">
      <c r="A31" s="29">
        <v>40118</v>
      </c>
      <c r="B31" s="2">
        <v>839.94</v>
      </c>
      <c r="C31" s="37">
        <v>369</v>
      </c>
      <c r="D31" s="5">
        <f t="shared" si="1"/>
        <v>-6.3124455482727687E-2</v>
      </c>
      <c r="E31" s="5">
        <f t="shared" si="0"/>
        <v>-0.12707427588161058</v>
      </c>
    </row>
    <row r="32" spans="1:5">
      <c r="A32" s="29">
        <v>40148</v>
      </c>
      <c r="B32" s="2">
        <v>907.59</v>
      </c>
      <c r="C32" s="37">
        <v>375</v>
      </c>
      <c r="D32" s="5">
        <f t="shared" si="1"/>
        <v>7.7462274060564246E-2</v>
      </c>
      <c r="E32" s="5">
        <f t="shared" si="0"/>
        <v>1.6129381929883717E-2</v>
      </c>
    </row>
    <row r="33" spans="1:15">
      <c r="A33" s="29">
        <v>40179</v>
      </c>
      <c r="B33" s="2">
        <v>901.12</v>
      </c>
      <c r="C33" s="37">
        <v>367</v>
      </c>
      <c r="D33" s="5">
        <f t="shared" si="1"/>
        <v>-7.1543006857848973E-3</v>
      </c>
      <c r="E33" s="5">
        <f t="shared" si="0"/>
        <v>-2.1564177915840525E-2</v>
      </c>
    </row>
    <row r="34" spans="1:15">
      <c r="A34" s="29">
        <v>40210</v>
      </c>
      <c r="B34" s="2">
        <v>894.1</v>
      </c>
      <c r="C34" s="37">
        <v>334</v>
      </c>
      <c r="D34" s="5">
        <f t="shared" si="1"/>
        <v>-7.8208083482958369E-3</v>
      </c>
      <c r="E34" s="5">
        <f t="shared" si="0"/>
        <v>-9.4220855077869856E-2</v>
      </c>
    </row>
    <row r="35" spans="1:15">
      <c r="A35" s="29">
        <v>40238</v>
      </c>
      <c r="B35" s="2">
        <v>978.81</v>
      </c>
      <c r="C35" s="37">
        <v>357</v>
      </c>
      <c r="D35" s="5">
        <f t="shared" si="1"/>
        <v>9.0519922366800135E-2</v>
      </c>
      <c r="E35" s="5">
        <f t="shared" si="0"/>
        <v>6.6594788802938593E-2</v>
      </c>
    </row>
    <row r="36" spans="1:15">
      <c r="A36" s="29">
        <v>40269</v>
      </c>
      <c r="B36" s="2">
        <v>987.04</v>
      </c>
      <c r="C36" s="37">
        <v>388</v>
      </c>
      <c r="D36" s="5">
        <f t="shared" si="1"/>
        <v>8.3730173532559245E-3</v>
      </c>
      <c r="E36" s="5">
        <f t="shared" si="0"/>
        <v>8.3269557843634281E-2</v>
      </c>
    </row>
    <row r="37" spans="1:15">
      <c r="A37" s="29">
        <v>40299</v>
      </c>
      <c r="B37" s="2">
        <v>880.46</v>
      </c>
      <c r="C37" s="37">
        <v>347</v>
      </c>
      <c r="D37" s="5">
        <f t="shared" si="1"/>
        <v>-0.11426606729065786</v>
      </c>
      <c r="E37" s="5">
        <f t="shared" si="0"/>
        <v>-0.1116805596764142</v>
      </c>
    </row>
    <row r="38" spans="1:15">
      <c r="A38" s="29">
        <v>40330</v>
      </c>
      <c r="B38" s="2">
        <v>841.42</v>
      </c>
      <c r="C38" s="37">
        <v>345</v>
      </c>
      <c r="D38" s="5">
        <f t="shared" si="1"/>
        <v>-4.5353557389452633E-2</v>
      </c>
      <c r="E38" s="5">
        <f t="shared" si="0"/>
        <v>-5.7803629154994252E-3</v>
      </c>
      <c r="G38" s="21"/>
      <c r="H38" s="21"/>
      <c r="I38" s="21"/>
      <c r="J38" s="21"/>
      <c r="K38" s="21"/>
      <c r="L38" s="21"/>
      <c r="M38" s="21"/>
      <c r="N38" s="21"/>
      <c r="O38" s="21"/>
    </row>
    <row r="39" spans="1:15">
      <c r="A39" s="29">
        <v>40360</v>
      </c>
      <c r="B39" s="2">
        <v>849.5</v>
      </c>
      <c r="C39" s="37">
        <v>332</v>
      </c>
      <c r="D39" s="5">
        <f t="shared" si="1"/>
        <v>9.5570003307685683E-3</v>
      </c>
      <c r="E39" s="5">
        <f t="shared" si="0"/>
        <v>-3.8409448114871181E-2</v>
      </c>
      <c r="G39" s="21"/>
      <c r="H39" s="21"/>
      <c r="I39" s="21"/>
      <c r="J39" s="21"/>
      <c r="K39" s="21"/>
      <c r="L39" s="21"/>
      <c r="M39" s="21"/>
      <c r="N39" s="21"/>
      <c r="O39" s="21"/>
    </row>
    <row r="40" spans="1:15">
      <c r="A40" s="29">
        <v>40391</v>
      </c>
      <c r="B40" s="2">
        <v>804.67</v>
      </c>
      <c r="C40" s="37">
        <v>291</v>
      </c>
      <c r="D40" s="5">
        <f t="shared" si="1"/>
        <v>-5.4215685629128568E-2</v>
      </c>
      <c r="E40" s="5">
        <f t="shared" si="0"/>
        <v>-0.13181170174499601</v>
      </c>
      <c r="G40" s="22"/>
      <c r="H40" s="22"/>
      <c r="I40" s="21"/>
      <c r="J40" s="21"/>
      <c r="K40" s="21"/>
      <c r="L40" s="21"/>
      <c r="M40" s="21"/>
      <c r="N40" s="21"/>
      <c r="O40" s="21"/>
    </row>
    <row r="41" spans="1:15">
      <c r="A41" s="29">
        <v>40422</v>
      </c>
      <c r="B41" s="2">
        <v>829.51</v>
      </c>
      <c r="C41" s="37">
        <v>295</v>
      </c>
      <c r="D41" s="5">
        <f t="shared" si="1"/>
        <v>3.0402909530068009E-2</v>
      </c>
      <c r="E41" s="5">
        <f t="shared" si="0"/>
        <v>1.3652089168327263E-2</v>
      </c>
      <c r="G41" s="8"/>
      <c r="H41" s="8"/>
      <c r="I41" s="21"/>
      <c r="J41" s="21"/>
      <c r="K41" s="21"/>
      <c r="L41" s="21"/>
      <c r="M41" s="21"/>
      <c r="N41" s="21"/>
      <c r="O41" s="21"/>
    </row>
    <row r="42" spans="1:15">
      <c r="A42" s="29">
        <v>40452</v>
      </c>
      <c r="B42" s="2">
        <v>810.91</v>
      </c>
      <c r="C42" s="37">
        <v>288</v>
      </c>
      <c r="D42" s="5">
        <f t="shared" si="1"/>
        <v>-2.267809116163693E-2</v>
      </c>
      <c r="E42" s="5">
        <f t="shared" si="0"/>
        <v>-2.4014876203873853E-2</v>
      </c>
      <c r="G42" s="8"/>
      <c r="H42" s="8"/>
      <c r="I42" s="21"/>
      <c r="J42" s="21"/>
      <c r="K42" s="21"/>
      <c r="L42" s="21"/>
      <c r="M42" s="21"/>
      <c r="N42" s="21"/>
      <c r="O42" s="21"/>
    </row>
    <row r="43" spans="1:15">
      <c r="A43" s="29">
        <v>40483</v>
      </c>
      <c r="B43" s="2">
        <v>860.94</v>
      </c>
      <c r="C43" s="37">
        <v>335</v>
      </c>
      <c r="D43" s="5">
        <f t="shared" si="1"/>
        <v>5.98677417370811E-2</v>
      </c>
      <c r="E43" s="5">
        <f t="shared" si="0"/>
        <v>0.15117005168912048</v>
      </c>
      <c r="G43" s="8"/>
      <c r="H43" s="8"/>
      <c r="I43" s="21"/>
      <c r="J43" s="21"/>
      <c r="K43" s="21"/>
      <c r="L43" s="21"/>
      <c r="M43" s="21"/>
      <c r="N43" s="21"/>
      <c r="O43" s="21"/>
    </row>
    <row r="44" spans="1:15">
      <c r="A44" s="29">
        <v>40513</v>
      </c>
      <c r="B44" s="2">
        <v>898.8</v>
      </c>
      <c r="C44" s="37">
        <v>408</v>
      </c>
      <c r="D44" s="5">
        <f t="shared" si="1"/>
        <v>4.3035724722803863E-2</v>
      </c>
      <c r="E44" s="5">
        <f t="shared" si="0"/>
        <v>0.19713664257909519</v>
      </c>
      <c r="G44" s="8"/>
      <c r="H44" s="8"/>
      <c r="I44" s="21"/>
      <c r="J44" s="21"/>
      <c r="K44" s="21"/>
      <c r="L44" s="21"/>
      <c r="M44" s="21"/>
      <c r="N44" s="21"/>
      <c r="O44" s="21"/>
    </row>
    <row r="45" spans="1:15">
      <c r="A45" s="29">
        <v>40544</v>
      </c>
      <c r="B45" s="2">
        <v>910.08</v>
      </c>
      <c r="C45" s="37">
        <v>460</v>
      </c>
      <c r="D45" s="5">
        <f t="shared" si="1"/>
        <v>1.2471967423592719E-2</v>
      </c>
      <c r="E45" s="5">
        <f t="shared" si="0"/>
        <v>0.11995931507897897</v>
      </c>
      <c r="G45" s="8"/>
      <c r="H45" s="8"/>
      <c r="I45" s="21"/>
      <c r="J45" s="21"/>
      <c r="K45" s="21"/>
      <c r="L45" s="21"/>
      <c r="M45" s="21"/>
      <c r="N45" s="21"/>
      <c r="O45" s="21"/>
    </row>
    <row r="46" spans="1:15">
      <c r="A46" s="29">
        <v>40575</v>
      </c>
      <c r="B46" s="2">
        <v>951.27</v>
      </c>
      <c r="C46" s="37">
        <v>495</v>
      </c>
      <c r="D46" s="5">
        <f t="shared" si="1"/>
        <v>4.4265426187255791E-2</v>
      </c>
      <c r="E46" s="5">
        <f t="shared" si="0"/>
        <v>7.3331273085549514E-2</v>
      </c>
      <c r="G46" s="21"/>
      <c r="H46" s="21"/>
      <c r="I46" s="21"/>
      <c r="J46" s="21"/>
      <c r="K46" s="21"/>
      <c r="L46" s="21"/>
      <c r="M46" s="21"/>
      <c r="N46" s="21"/>
      <c r="O46" s="21"/>
    </row>
    <row r="47" spans="1:15">
      <c r="A47" s="29">
        <v>40603</v>
      </c>
      <c r="B47" s="2">
        <v>869.38</v>
      </c>
      <c r="C47" s="37">
        <v>384</v>
      </c>
      <c r="D47" s="5">
        <f t="shared" si="1"/>
        <v>-9.0017620002765961E-2</v>
      </c>
      <c r="E47" s="5">
        <f t="shared" si="0"/>
        <v>-0.25391520998096345</v>
      </c>
      <c r="G47" s="21"/>
      <c r="H47" s="21"/>
      <c r="I47" s="21"/>
      <c r="J47" s="21"/>
      <c r="K47" s="21"/>
      <c r="L47" s="21"/>
      <c r="M47" s="21"/>
      <c r="N47" s="21"/>
      <c r="O47" s="21"/>
    </row>
    <row r="48" spans="1:15">
      <c r="A48" s="29">
        <v>40634</v>
      </c>
      <c r="B48" s="2">
        <v>851.85</v>
      </c>
      <c r="C48" s="37">
        <v>350</v>
      </c>
      <c r="D48" s="5">
        <f t="shared" si="1"/>
        <v>-2.0369858927705407E-2</v>
      </c>
      <c r="E48" s="5">
        <f t="shared" si="0"/>
        <v>-9.2709398104267454E-2</v>
      </c>
      <c r="G48" s="23"/>
      <c r="H48" s="23"/>
      <c r="I48" s="23"/>
      <c r="J48" s="23"/>
      <c r="K48" s="23"/>
      <c r="L48" s="23"/>
      <c r="M48" s="21"/>
      <c r="N48" s="21"/>
      <c r="O48" s="21"/>
    </row>
    <row r="49" spans="1:15" ht="10.5" customHeight="1">
      <c r="A49" s="29">
        <v>40664</v>
      </c>
      <c r="B49" s="2">
        <v>838.48</v>
      </c>
      <c r="C49" s="37">
        <v>349</v>
      </c>
      <c r="D49" s="5">
        <f t="shared" si="1"/>
        <v>-1.5819726129629379E-2</v>
      </c>
      <c r="E49" s="5">
        <f t="shared" si="0"/>
        <v>-2.8612322810322348E-3</v>
      </c>
      <c r="G49" s="8"/>
      <c r="H49" s="8"/>
      <c r="I49" s="8"/>
      <c r="J49" s="8"/>
      <c r="K49" s="8"/>
      <c r="L49" s="8"/>
      <c r="M49" s="21"/>
      <c r="N49" s="21"/>
      <c r="O49" s="21"/>
    </row>
    <row r="50" spans="1:15">
      <c r="A50" s="29">
        <v>40695</v>
      </c>
      <c r="B50" s="2">
        <v>849.22</v>
      </c>
      <c r="C50" s="37">
        <v>360</v>
      </c>
      <c r="D50" s="5">
        <f t="shared" si="1"/>
        <v>1.272755226780072E-2</v>
      </c>
      <c r="E50" s="5">
        <f t="shared" si="0"/>
        <v>3.1032109247728461E-2</v>
      </c>
      <c r="G50" s="8"/>
      <c r="H50" s="8"/>
      <c r="I50" s="8"/>
      <c r="J50" s="8"/>
      <c r="K50" s="8"/>
      <c r="L50" s="8"/>
      <c r="M50" s="21"/>
      <c r="N50" s="21"/>
      <c r="O50" s="21"/>
    </row>
    <row r="51" spans="1:15">
      <c r="A51" s="29">
        <v>40725</v>
      </c>
      <c r="B51" s="2">
        <v>841.37</v>
      </c>
      <c r="C51" s="37">
        <v>350</v>
      </c>
      <c r="D51" s="5">
        <f t="shared" si="1"/>
        <v>-9.2867654698978747E-3</v>
      </c>
      <c r="E51" s="5">
        <f t="shared" si="0"/>
        <v>-2.8170876966696335E-2</v>
      </c>
      <c r="G51" s="8"/>
      <c r="H51" s="8"/>
      <c r="I51" s="8"/>
      <c r="J51" s="8"/>
      <c r="K51" s="8"/>
      <c r="L51" s="8"/>
      <c r="M51" s="21"/>
      <c r="N51" s="21"/>
      <c r="O51" s="21"/>
    </row>
    <row r="52" spans="1:15">
      <c r="A52" s="29">
        <v>40756</v>
      </c>
      <c r="B52" s="2">
        <v>770.6</v>
      </c>
      <c r="C52" s="37">
        <v>344</v>
      </c>
      <c r="D52" s="5">
        <f t="shared" si="1"/>
        <v>-8.7862083467767541E-2</v>
      </c>
      <c r="E52" s="5">
        <f t="shared" si="0"/>
        <v>-1.7291497110060994E-2</v>
      </c>
      <c r="G52" s="21"/>
      <c r="H52" s="21"/>
      <c r="I52" s="21"/>
      <c r="J52" s="21"/>
      <c r="K52" s="21"/>
      <c r="L52" s="21"/>
      <c r="M52" s="21"/>
      <c r="N52" s="21"/>
      <c r="O52" s="21"/>
    </row>
    <row r="53" spans="1:15">
      <c r="A53" s="29">
        <v>40787</v>
      </c>
      <c r="B53" s="2">
        <v>761.17</v>
      </c>
      <c r="C53" s="37">
        <v>310</v>
      </c>
      <c r="D53" s="5">
        <f t="shared" si="1"/>
        <v>-1.2312709002311141E-2</v>
      </c>
      <c r="E53" s="5">
        <f t="shared" si="0"/>
        <v>-0.10406935989420638</v>
      </c>
      <c r="G53" s="23"/>
      <c r="H53" s="23"/>
      <c r="I53" s="23"/>
      <c r="J53" s="23"/>
      <c r="K53" s="23"/>
      <c r="L53" s="23"/>
      <c r="M53" s="23"/>
      <c r="N53" s="23"/>
      <c r="O53" s="23"/>
    </row>
    <row r="54" spans="1:15" ht="10.5" customHeight="1">
      <c r="A54" s="29">
        <v>40817</v>
      </c>
      <c r="B54" s="2">
        <v>764.06</v>
      </c>
      <c r="C54" s="37">
        <v>342</v>
      </c>
      <c r="D54" s="5">
        <f t="shared" si="1"/>
        <v>3.7895969245523241E-3</v>
      </c>
      <c r="E54" s="5">
        <f t="shared" si="0"/>
        <v>9.8238439583413259E-2</v>
      </c>
      <c r="G54" s="8"/>
      <c r="H54" s="8"/>
      <c r="I54" s="8"/>
      <c r="J54" s="8"/>
      <c r="K54" s="8"/>
      <c r="L54" s="8"/>
      <c r="M54" s="8"/>
      <c r="N54" s="8"/>
      <c r="O54" s="8"/>
    </row>
    <row r="55" spans="1:15">
      <c r="A55" s="29">
        <v>40848</v>
      </c>
      <c r="B55" s="2">
        <v>728.46</v>
      </c>
      <c r="C55" s="37">
        <v>295</v>
      </c>
      <c r="D55" s="5">
        <f t="shared" si="1"/>
        <v>-4.771360333035949E-2</v>
      </c>
      <c r="E55" s="5">
        <f t="shared" si="0"/>
        <v>-0.14783538072278535</v>
      </c>
      <c r="G55" s="8"/>
      <c r="H55" s="8"/>
      <c r="I55" s="8"/>
      <c r="J55" s="8"/>
      <c r="K55" s="8"/>
      <c r="L55" s="8"/>
      <c r="M55" s="8"/>
      <c r="N55" s="8"/>
      <c r="O55" s="8"/>
    </row>
    <row r="56" spans="1:15">
      <c r="A56" s="29">
        <v>40878</v>
      </c>
      <c r="B56" s="2">
        <v>728.61</v>
      </c>
      <c r="C56" s="37">
        <v>294</v>
      </c>
      <c r="D56" s="5">
        <f t="shared" si="1"/>
        <v>2.0589264830086359E-4</v>
      </c>
      <c r="E56" s="5">
        <f t="shared" si="0"/>
        <v>-3.3955890011381604E-3</v>
      </c>
      <c r="G56" s="21"/>
      <c r="H56" s="21"/>
      <c r="I56" s="21"/>
      <c r="J56" s="21"/>
      <c r="K56" s="21"/>
      <c r="L56" s="21"/>
      <c r="M56" s="21"/>
      <c r="N56" s="21"/>
      <c r="O56" s="21"/>
    </row>
    <row r="57" spans="1:15">
      <c r="A57" s="29">
        <v>40909</v>
      </c>
      <c r="B57" s="2">
        <v>755.27</v>
      </c>
      <c r="C57" s="37">
        <v>305</v>
      </c>
      <c r="D57" s="5">
        <f t="shared" si="1"/>
        <v>3.5936691781501787E-2</v>
      </c>
      <c r="E57" s="5">
        <f t="shared" si="0"/>
        <v>3.6732009268729944E-2</v>
      </c>
      <c r="G57" s="21"/>
      <c r="H57" s="21"/>
      <c r="I57" s="21"/>
      <c r="J57" s="21"/>
      <c r="K57" s="21"/>
      <c r="L57" s="21"/>
      <c r="M57" s="21"/>
      <c r="N57" s="21"/>
      <c r="O57" s="21"/>
    </row>
    <row r="58" spans="1:15">
      <c r="A58" s="29">
        <v>40940</v>
      </c>
      <c r="B58" s="2">
        <v>835.96</v>
      </c>
      <c r="C58" s="37">
        <v>389</v>
      </c>
      <c r="D58" s="5">
        <f t="shared" si="1"/>
        <v>0.10150546383630907</v>
      </c>
      <c r="E58" s="5">
        <f t="shared" si="0"/>
        <v>0.24326756701103461</v>
      </c>
      <c r="G58" s="21"/>
      <c r="H58" s="21"/>
      <c r="I58" s="21"/>
      <c r="J58" s="21"/>
      <c r="K58" s="21"/>
      <c r="L58" s="21"/>
      <c r="M58" s="21"/>
      <c r="N58" s="21"/>
      <c r="O58" s="21"/>
    </row>
    <row r="59" spans="1:15">
      <c r="A59" s="29">
        <v>40969</v>
      </c>
      <c r="B59" s="2">
        <v>854.35</v>
      </c>
      <c r="C59" s="37">
        <v>415</v>
      </c>
      <c r="D59" s="5">
        <f t="shared" si="1"/>
        <v>2.1760180844231827E-2</v>
      </c>
      <c r="E59" s="5">
        <f t="shared" si="0"/>
        <v>6.4699176612251996E-2</v>
      </c>
      <c r="G59" s="22"/>
      <c r="H59" s="22"/>
      <c r="I59" s="21"/>
      <c r="J59" s="21"/>
      <c r="K59" s="21"/>
      <c r="L59" s="21"/>
      <c r="M59" s="21"/>
      <c r="N59" s="21"/>
      <c r="O59" s="21"/>
    </row>
    <row r="60" spans="1:15">
      <c r="A60" s="29">
        <v>41000</v>
      </c>
      <c r="B60" s="2">
        <v>804.27</v>
      </c>
      <c r="C60" s="37">
        <v>429</v>
      </c>
      <c r="D60" s="5">
        <f t="shared" si="1"/>
        <v>-6.0405912195009695E-2</v>
      </c>
      <c r="E60" s="5">
        <f>LN(C60/C59)</f>
        <v>3.3178398697318603E-2</v>
      </c>
      <c r="G60" s="8"/>
      <c r="H60" s="8"/>
      <c r="I60" s="21"/>
      <c r="J60" s="21"/>
      <c r="K60" s="21"/>
      <c r="L60" s="21"/>
      <c r="M60" s="21"/>
      <c r="N60" s="21"/>
      <c r="O60" s="21"/>
    </row>
    <row r="61" spans="1:15">
      <c r="A61" s="29">
        <v>41030</v>
      </c>
      <c r="B61" s="1">
        <v>719.49</v>
      </c>
      <c r="C61" s="37">
        <v>361</v>
      </c>
      <c r="D61" s="5">
        <f t="shared" si="1"/>
        <v>-0.11139240600908909</v>
      </c>
      <c r="E61" s="5">
        <f t="shared" si="1"/>
        <v>-0.172578960595136</v>
      </c>
      <c r="G61" s="8"/>
      <c r="H61" s="8"/>
      <c r="I61" s="21"/>
      <c r="J61" s="21"/>
      <c r="K61" s="21"/>
      <c r="L61" s="21"/>
      <c r="M61" s="21"/>
      <c r="N61" s="21"/>
      <c r="O61" s="21"/>
    </row>
    <row r="62" spans="1:15">
      <c r="A62" s="29">
        <v>41061</v>
      </c>
      <c r="B62" s="1">
        <v>770.08</v>
      </c>
      <c r="C62" s="37">
        <v>416</v>
      </c>
      <c r="D62" s="5">
        <f t="shared" ref="D62:E69" si="2">LN(B62/B61)</f>
        <v>6.7951777864615523E-2</v>
      </c>
      <c r="E62" s="5">
        <f t="shared" si="2"/>
        <v>0.14180730192838245</v>
      </c>
      <c r="G62" s="8"/>
      <c r="H62" s="8"/>
      <c r="I62" s="21"/>
      <c r="J62" s="21"/>
      <c r="K62" s="21"/>
      <c r="L62" s="21"/>
      <c r="M62" s="21"/>
      <c r="N62" s="21"/>
      <c r="O62" s="21"/>
    </row>
    <row r="63" spans="1:15">
      <c r="A63" s="29">
        <v>41091</v>
      </c>
      <c r="B63" s="1">
        <v>736.31</v>
      </c>
      <c r="C63" s="37">
        <v>395</v>
      </c>
      <c r="D63" s="5">
        <f t="shared" si="2"/>
        <v>-4.4843179851738323E-2</v>
      </c>
      <c r="E63" s="5">
        <f t="shared" si="2"/>
        <v>-5.1799495360141459E-2</v>
      </c>
      <c r="G63" s="8"/>
      <c r="H63" s="8"/>
      <c r="I63" s="21"/>
      <c r="J63" s="21"/>
      <c r="K63" s="21"/>
      <c r="L63" s="21"/>
      <c r="M63" s="21"/>
      <c r="N63" s="21"/>
      <c r="O63" s="21"/>
    </row>
    <row r="64" spans="1:15">
      <c r="A64" s="29">
        <v>41122</v>
      </c>
      <c r="B64" s="1">
        <v>731.64</v>
      </c>
      <c r="C64" s="37">
        <v>477</v>
      </c>
      <c r="D64" s="5">
        <f t="shared" si="2"/>
        <v>-6.3626359953359605E-3</v>
      </c>
      <c r="E64" s="5">
        <f t="shared" si="2"/>
        <v>0.18863072598721933</v>
      </c>
      <c r="G64" s="8"/>
      <c r="H64" s="8"/>
      <c r="I64" s="21"/>
      <c r="J64" s="21"/>
      <c r="K64" s="21"/>
      <c r="L64" s="21"/>
      <c r="M64" s="21"/>
      <c r="N64" s="21"/>
      <c r="O64" s="21"/>
    </row>
    <row r="65" spans="1:15">
      <c r="A65" s="29">
        <v>41153</v>
      </c>
      <c r="B65" s="1">
        <v>737.42</v>
      </c>
      <c r="C65" s="37">
        <v>530</v>
      </c>
      <c r="D65" s="5">
        <f t="shared" si="2"/>
        <v>7.8690180461863327E-3</v>
      </c>
      <c r="E65" s="5">
        <f t="shared" si="2"/>
        <v>0.10536051565782635</v>
      </c>
      <c r="G65" s="21"/>
      <c r="H65" s="21"/>
      <c r="I65" s="21"/>
      <c r="J65" s="21"/>
      <c r="K65" s="21"/>
      <c r="L65" s="21"/>
      <c r="M65" s="21"/>
      <c r="N65" s="21"/>
      <c r="O65" s="21"/>
    </row>
    <row r="66" spans="1:15">
      <c r="A66" s="29">
        <v>41183</v>
      </c>
      <c r="B66" s="1">
        <v>742.33</v>
      </c>
      <c r="C66" s="37">
        <v>558</v>
      </c>
      <c r="D66" s="5">
        <f t="shared" si="2"/>
        <v>6.6362804795084386E-3</v>
      </c>
      <c r="E66" s="5">
        <f t="shared" si="2"/>
        <v>5.1481955835143409E-2</v>
      </c>
      <c r="G66" s="21"/>
      <c r="H66" s="21"/>
      <c r="I66" s="21"/>
      <c r="J66" s="21"/>
      <c r="K66" s="21"/>
      <c r="L66" s="21"/>
      <c r="M66" s="21"/>
      <c r="N66" s="21"/>
      <c r="O66" s="21"/>
    </row>
    <row r="67" spans="1:15">
      <c r="A67" s="29">
        <v>41214</v>
      </c>
      <c r="B67" s="1">
        <v>781.46</v>
      </c>
      <c r="C67" s="37">
        <v>502</v>
      </c>
      <c r="D67" s="5">
        <f t="shared" si="2"/>
        <v>5.1370076696944197E-2</v>
      </c>
      <c r="E67" s="5">
        <f t="shared" si="2"/>
        <v>-0.10575884268958169</v>
      </c>
      <c r="G67" s="23"/>
      <c r="H67" s="23"/>
      <c r="I67" s="23"/>
      <c r="J67" s="23"/>
      <c r="K67" s="23"/>
      <c r="L67" s="23"/>
      <c r="M67" s="21"/>
      <c r="N67" s="21"/>
      <c r="O67" s="21"/>
    </row>
    <row r="68" spans="1:15">
      <c r="A68" s="29">
        <v>41244</v>
      </c>
      <c r="B68" s="1">
        <v>859.8</v>
      </c>
      <c r="C68" s="37">
        <v>558</v>
      </c>
      <c r="D68" s="5">
        <f t="shared" si="2"/>
        <v>9.5535839131817193E-2</v>
      </c>
      <c r="E68" s="5">
        <f t="shared" si="2"/>
        <v>0.10575884268958165</v>
      </c>
      <c r="G68" s="8"/>
      <c r="H68" s="8"/>
      <c r="I68" s="8"/>
      <c r="J68" s="8"/>
      <c r="K68" s="8"/>
      <c r="L68" s="8"/>
      <c r="M68" s="21"/>
      <c r="N68" s="21"/>
      <c r="O68" s="21"/>
    </row>
    <row r="69" spans="1:15">
      <c r="A69" s="29">
        <v>41275</v>
      </c>
      <c r="B69" s="5">
        <v>940.25</v>
      </c>
      <c r="C69" s="38">
        <v>669</v>
      </c>
      <c r="D69" s="5">
        <f t="shared" si="2"/>
        <v>8.9445993288264705E-2</v>
      </c>
      <c r="E69" s="5">
        <f t="shared" si="2"/>
        <v>0.18142509774691756</v>
      </c>
      <c r="G69" s="8"/>
      <c r="H69" s="8"/>
      <c r="I69" s="8"/>
      <c r="J69" s="8"/>
      <c r="K69" s="8"/>
      <c r="L69" s="8"/>
      <c r="M69" s="21"/>
      <c r="N69" s="21"/>
      <c r="O69" s="21"/>
    </row>
    <row r="70" spans="1:15">
      <c r="G70" s="21"/>
      <c r="H70" s="21"/>
      <c r="I70" s="21"/>
      <c r="J70" s="21"/>
      <c r="K70" s="21"/>
      <c r="L70" s="21"/>
      <c r="M70" s="21"/>
      <c r="N70" s="21"/>
      <c r="O70" s="21"/>
    </row>
    <row r="71" spans="1:15">
      <c r="G71" s="23"/>
      <c r="H71" s="23"/>
      <c r="I71" s="23"/>
      <c r="J71" s="23"/>
      <c r="K71" s="23"/>
      <c r="L71" s="23"/>
      <c r="M71" s="23"/>
      <c r="N71" s="23"/>
      <c r="O71" s="23"/>
    </row>
    <row r="72" spans="1:15">
      <c r="G72" s="8"/>
      <c r="H72" s="8"/>
      <c r="I72" s="8"/>
      <c r="J72" s="8"/>
      <c r="K72" s="8"/>
      <c r="L72" s="8"/>
      <c r="M72" s="8"/>
      <c r="N72" s="8"/>
      <c r="O72" s="8"/>
    </row>
    <row r="73" spans="1:15">
      <c r="A73" s="3"/>
      <c r="B73" s="6"/>
      <c r="C73" s="4"/>
    </row>
  </sheetData>
  <sortState ref="A74:C134">
    <sortCondition ref="A74"/>
  </sortState>
  <mergeCells count="2">
    <mergeCell ref="B7:C7"/>
    <mergeCell ref="D7:E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0" verticalDpi="0" r:id="rId1"/>
  <headerFooter>
    <oddHeader>&amp;L&amp;F&amp;C&amp;A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6-10</vt:lpstr>
      <vt:lpstr>6-11</vt:lpstr>
      <vt:lpstr>6-12</vt:lpstr>
      <vt:lpstr>'6-10'!Print_Area</vt:lpstr>
      <vt:lpstr>'6-11'!Print_Area</vt:lpstr>
      <vt:lpstr>'6-12'!Print_Area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</dc:creator>
  <cp:lastModifiedBy>Shinichi</cp:lastModifiedBy>
  <cp:lastPrinted>2010-01-12T09:21:32Z</cp:lastPrinted>
  <dcterms:created xsi:type="dcterms:W3CDTF">2009-08-19T01:06:50Z</dcterms:created>
  <dcterms:modified xsi:type="dcterms:W3CDTF">2013-04-24T00:25:12Z</dcterms:modified>
</cp:coreProperties>
</file>